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885" windowWidth="19200" windowHeight="12240" tabRatio="856" firstSheet="20" activeTab="39"/>
  </bookViews>
  <sheets>
    <sheet name="2q06" sheetId="1" r:id="rId1"/>
    <sheet name="3q06" sheetId="2" r:id="rId2"/>
    <sheet name="4q06" sheetId="3" r:id="rId3"/>
    <sheet name="1q07" sheetId="4" r:id="rId4"/>
    <sheet name="2q07" sheetId="5" r:id="rId5"/>
    <sheet name="3q07" sheetId="6" r:id="rId6"/>
    <sheet name="4q07" sheetId="7" r:id="rId7"/>
    <sheet name="1q08" sheetId="8" r:id="rId8"/>
    <sheet name="2q08" sheetId="9" r:id="rId9"/>
    <sheet name="3q08" sheetId="10" r:id="rId10"/>
    <sheet name="4q08" sheetId="11" r:id="rId11"/>
    <sheet name="1q09" sheetId="12" r:id="rId12"/>
    <sheet name="1q09изм" sheetId="13" r:id="rId13"/>
    <sheet name="2g09" sheetId="14" r:id="rId14"/>
    <sheet name="3g09" sheetId="15" r:id="rId15"/>
    <sheet name="4g09" sheetId="16" r:id="rId16"/>
    <sheet name="1q10" sheetId="17" r:id="rId17"/>
    <sheet name="2q10" sheetId="18" r:id="rId18"/>
    <sheet name="3q10" sheetId="19" r:id="rId19"/>
    <sheet name="4q10" sheetId="20" r:id="rId20"/>
    <sheet name="1q11" sheetId="21" r:id="rId21"/>
    <sheet name="2q11" sheetId="22" r:id="rId22"/>
    <sheet name="3q11" sheetId="23" r:id="rId23"/>
    <sheet name="4q11" sheetId="24" r:id="rId24"/>
    <sheet name="1q12" sheetId="25" r:id="rId25"/>
    <sheet name="2q12" sheetId="26" r:id="rId26"/>
    <sheet name="3q12" sheetId="27" r:id="rId27"/>
    <sheet name="4q12" sheetId="28" r:id="rId28"/>
    <sheet name="1q13" sheetId="29" r:id="rId29"/>
    <sheet name="2q13" sheetId="30" r:id="rId30"/>
    <sheet name="3q13" sheetId="31" r:id="rId31"/>
    <sheet name="4q13" sheetId="32" r:id="rId32"/>
    <sheet name="1q14" sheetId="33" r:id="rId33"/>
    <sheet name="2q14" sheetId="34" r:id="rId34"/>
    <sheet name="3q14" sheetId="35" r:id="rId35"/>
    <sheet name="4q14" sheetId="36" r:id="rId36"/>
    <sheet name="1q15" sheetId="37" r:id="rId37"/>
    <sheet name="2g15" sheetId="38" r:id="rId38"/>
    <sheet name="3g15" sheetId="39" r:id="rId39"/>
    <sheet name="4g15" sheetId="40" r:id="rId40"/>
  </sheets>
  <definedNames>
    <definedName name="DATABASE" localSheetId="3">'1q07'!$A$1:$L$38</definedName>
    <definedName name="DATABASE" localSheetId="7">'1q08'!$A$2:$L$28</definedName>
    <definedName name="DATABASE" localSheetId="11">'1q09'!$A$1:$L$14</definedName>
    <definedName name="DATABASE" localSheetId="16">'1q10'!$A$1:$L$9</definedName>
    <definedName name="DATABASE" localSheetId="8">'2q08'!$A$1:$L$27</definedName>
    <definedName name="DATABASE" localSheetId="17">'2q10'!$A$1:$L$6</definedName>
    <definedName name="DATABASE" localSheetId="21">'2q11'!$A$2:$L$8</definedName>
    <definedName name="DATABASE" localSheetId="14">'3g09'!$A$2:$L$7</definedName>
    <definedName name="DATABASE" localSheetId="5">'3q07'!$A$1:$L$21</definedName>
    <definedName name="DATABASE" localSheetId="9">'3q08'!$A$1:$L$20</definedName>
    <definedName name="DATABASE" localSheetId="18">'3q10'!#REF!</definedName>
    <definedName name="DATABASE" localSheetId="22">'3q11'!$A$1:$L$3</definedName>
    <definedName name="DATABASE" localSheetId="15">'4g09'!$A$1:$L$5</definedName>
    <definedName name="DATABASE" localSheetId="2">'4q06'!$A$2:$L$14</definedName>
    <definedName name="DATABASE" localSheetId="19">'4q10'!$A$2:$L$6</definedName>
    <definedName name="DATABASE">'4q08'!$A$1:$L$19</definedName>
  </definedNames>
  <calcPr fullCalcOnLoad="1"/>
</workbook>
</file>

<file path=xl/sharedStrings.xml><?xml version="1.0" encoding="utf-8"?>
<sst xmlns="http://schemas.openxmlformats.org/spreadsheetml/2006/main" count="1342" uniqueCount="113">
  <si>
    <t>SKElis-ok-1</t>
  </si>
  <si>
    <t>SKElis-ok-2</t>
  </si>
  <si>
    <t>ГлЛизФ-ок-4</t>
  </si>
  <si>
    <t>ГлЛизФ-ок-5</t>
  </si>
  <si>
    <t>ГлЛизФ-ок-6</t>
  </si>
  <si>
    <t>МЗАрс-ок-1</t>
  </si>
  <si>
    <t>МЗАрс-ок-2</t>
  </si>
  <si>
    <t>RU26002GSP</t>
  </si>
  <si>
    <t>Наименование эмитента</t>
  </si>
  <si>
    <t>Тип ценной бумаги</t>
  </si>
  <si>
    <t>Котировальный список</t>
  </si>
  <si>
    <t>Б</t>
  </si>
  <si>
    <t>ОАО «Машиностроительный завод «Арсенал»</t>
  </si>
  <si>
    <t>Санкт-Петербург в лице Комитета финансов Санкт-Петербурга</t>
  </si>
  <si>
    <t>Государственные именные бездокументарные облигации</t>
  </si>
  <si>
    <t>А-2</t>
  </si>
  <si>
    <t>№ п/п</t>
  </si>
  <si>
    <t>Наименование ЦБ</t>
  </si>
  <si>
    <t>Кол-во сделок</t>
  </si>
  <si>
    <t>Объем торгов, руб.</t>
  </si>
  <si>
    <t>Кол-во участников торгов</t>
  </si>
  <si>
    <t>Удельный вес по кол-ву сделок, %</t>
  </si>
  <si>
    <t>Удельный вес по объему торгов, %</t>
  </si>
  <si>
    <t>Удельный вес по кол-ву участников торгов, %</t>
  </si>
  <si>
    <t>Итоговый удельный вес ЦБ, %</t>
  </si>
  <si>
    <t>Список ликвидных ценных бумаг по итогам торгов в фондовой секции СПВБ с 01.10.2008 по 31.12.2008</t>
  </si>
  <si>
    <t>Список составлен в соответствии с Положением о критериях ликвидности ценных бумаг, утвержденным приказом ФСФР России №06-25/пз-н от 07.03.2006 г.</t>
  </si>
  <si>
    <t>Принадлежность ценных бумаг  к котировальным спискам СПВБ указана по состоянию на последний рабочий день отчетного квартала.</t>
  </si>
  <si>
    <t>ООО «Стройкорпорация «Элис»</t>
  </si>
  <si>
    <t>ООО «Глобус-Лизинг-Финанс»</t>
  </si>
  <si>
    <t>Процентные неконвертируемые документарные облигации на предъявителя  с обязательным централизованным хранением, с обеспечением, без возможности досрочного погашения</t>
  </si>
  <si>
    <t>Документарные процентные неконвертируемые облигации на предъявителя с обязательным централизованным хранением</t>
  </si>
  <si>
    <t>Неконвертируемые документарные процентные облигации на предъявителя с обязательным централизованным хранением</t>
  </si>
  <si>
    <t>Список ликвидных ценных бумаг по итогам торгов в фондовой секции СПВБ с 01.04.2006 по 30.06.2006</t>
  </si>
  <si>
    <t xml:space="preserve">№ </t>
  </si>
  <si>
    <t>Код ценной бумаги в системе торгов</t>
  </si>
  <si>
    <t>Количество сделок</t>
  </si>
  <si>
    <t>Количество участников торгов</t>
  </si>
  <si>
    <t>Удельный вес по количеству сделок, %</t>
  </si>
  <si>
    <t>Удельный вес по количеству участников торгов, %</t>
  </si>
  <si>
    <t>Итоговый удельный вес ценной бумаги, %</t>
  </si>
  <si>
    <t>RU26006GSP</t>
  </si>
  <si>
    <t>А-1</t>
  </si>
  <si>
    <t>ГлЛизФ-ок-3</t>
  </si>
  <si>
    <t>ООО "Глобус-Лизинг-Финанс”</t>
  </si>
  <si>
    <t>Документарные процентные неконвертируемые облигации на предъявителя с обязательным централизованным хранением.</t>
  </si>
  <si>
    <t>RU26005GSP</t>
  </si>
  <si>
    <t>RU26004GSP</t>
  </si>
  <si>
    <t>RU26001GSP</t>
  </si>
  <si>
    <t>ВлПас-ок-1</t>
  </si>
  <si>
    <t>ООО "Владимирский пассаж"</t>
  </si>
  <si>
    <t>ЕлПО-ок-2</t>
  </si>
  <si>
    <t xml:space="preserve"> ООО "Елисеев Палас Отель"</t>
  </si>
  <si>
    <t>RU34008KAR0</t>
  </si>
  <si>
    <t>Министерство финансов Республики Карелия</t>
  </si>
  <si>
    <t>Государственные именные бездокументарные облигации с фиксированным купонным доходом и амортизацией додга.</t>
  </si>
  <si>
    <t>RU26007GSP</t>
  </si>
  <si>
    <t>Список ликвидных ценных бумаг по итогам торгов в фондовой секции СПВБ с 01.01.2008 по 31.03.2008</t>
  </si>
  <si>
    <t>ООО "Стройкорпорация "Элис"</t>
  </si>
  <si>
    <t>АрсФ-ок-2</t>
  </si>
  <si>
    <t>ООО "Арсенал-Финанс"</t>
  </si>
  <si>
    <t>ООО “Глобус-Лизинг-Финанс”.</t>
  </si>
  <si>
    <t>ОАО "Машиностроительный завод "Арсенал"</t>
  </si>
  <si>
    <t>МЗАрс-ок-3</t>
  </si>
  <si>
    <t>Государственные именные бездокументарные облигации с фиксированным купонным доходом</t>
  </si>
  <si>
    <t>Список ликвидных ценных бумаг по итогам торгов в фондовой секции СПВБ с 01.10.2007 по 31.12.2007</t>
  </si>
  <si>
    <t>Неконвертируемые документарные процентные облигации на предъявителя с обязательным централизованным хранением.</t>
  </si>
  <si>
    <t>Список ликвидных ценных бумаг по итогам торгов в фондовой секции СПВБ с 01.10.2006 по 31.12.2006</t>
  </si>
  <si>
    <t>СевКабФ-ок-2</t>
  </si>
  <si>
    <t>ООО “Севкабель-Финанс”</t>
  </si>
  <si>
    <t xml:space="preserve">Документарные процентные неконвертируемые облигации на предъявителя с обязательным централизованным хранением </t>
  </si>
  <si>
    <t>Список ликвидных ценных бумаг по итогам торгов в фондовой секции СПВБ с 01.07.2008 по 30.09.2008</t>
  </si>
  <si>
    <t>ООО “Стройкорпорация «Элис»</t>
  </si>
  <si>
    <t xml:space="preserve">Процентные неконвертируемые документарные облигации на предъявителя  с обязательным централизованным хранением, с обеспечением, без возможности досрочного погашения </t>
  </si>
  <si>
    <t>ООО “Глобус-Лизинг-Финанс”</t>
  </si>
  <si>
    <t>Список ликвидных ценных бумаг по итогам торгов в фондовой секции СПВБ с 01.07.2007 по 30.09.2007</t>
  </si>
  <si>
    <t>Список ликвидных ценных бумаг по итогам торгов в фондовой секции СПВБ с 01.07.2006 по 30.09.2006</t>
  </si>
  <si>
    <t xml:space="preserve"> ЗАО "Елисеев Палас Отель"</t>
  </si>
  <si>
    <t>Список ликвидных ценных бумаг по итогам торгов в фондовой секции СПВБ с 01.04.2008 по 30.06.2008</t>
  </si>
  <si>
    <t>Список ликвидных ценных бумаг по итогам торгов в фондовой секции СПВБ с 01.04.2007 по 30.06.2007</t>
  </si>
  <si>
    <t>Список ликвидных ценных бумаг по итогам торгов в фондовой секции СПВБ с 01.01.2007 по 31.03.2007</t>
  </si>
  <si>
    <t>ООО “Глобус-Лизинг-Финанс</t>
  </si>
  <si>
    <t>Список ликвидных ценных бумаг по итогам торгов в фондовой секции СПВБ с 01.01.2009 по 31.03.2009</t>
  </si>
  <si>
    <t>Список ликвидных ценных бумаг по итогам торгов в фондовой секции СПВБ с 01.01.2009 по 31.03.2009 (с изменениями от 22.06.2009)</t>
  </si>
  <si>
    <t xml:space="preserve">Список ликвидных ценных бумаг по итогам торгов в фондовой секции СПВБ с 01.04.2009 по 30.06.2009 </t>
  </si>
  <si>
    <t xml:space="preserve">Список ликвидных ценных бумаг по итогам торгов в фондовой секции СПВБ с 01.07.2009 по 30.09.2009 </t>
  </si>
  <si>
    <t xml:space="preserve">Список ликвидных ценных бумаг по итогам торгов в фондовой секции СПВБ с 01.10.2009 по 31.12.2009 </t>
  </si>
  <si>
    <t xml:space="preserve">Список ликвидных ценных бумаг по итогам торгов в фондовой секции СПВБ с 01.01.2010 по 31.03.2010 </t>
  </si>
  <si>
    <t xml:space="preserve">Список ликвидных ценных бумаг по итогам торгов в фондовой секции СПВБ с 01.04.2010 по 30.06.2010 </t>
  </si>
  <si>
    <t>Процентные неконвертируемые документарные облигации на предъявителя  с обязательным централизованным хранением, с обеспечением, без возможности досрочного погашения.</t>
  </si>
  <si>
    <t xml:space="preserve">Процентные неконвертируемые документарные облигации на предъявителя  с обязательным централизованным хранением, с обеспечением, без возможности досрочного погашения. </t>
  </si>
  <si>
    <t xml:space="preserve">Список ликвидных ценных бумаг по итогам торгов в фондовой секции СПВБ с 01.07.2010 по 30.09.2010 </t>
  </si>
  <si>
    <t xml:space="preserve">Список ликвидных ценных бумаг по итогам торгов в фондовой секции СПВБ с 01.10.2010 по 31.12.2010 </t>
  </si>
  <si>
    <t xml:space="preserve">Список ликвидных ценных бумаг по итогам торгов в фондовой секции СПВБ с 01.01.2011 по 31.03.2011 </t>
  </si>
  <si>
    <t xml:space="preserve">Список ликвидных ценных бумаг по итогам торгов в фондовой секции СПВБ с 01.04.2011 по 30.06.2011 </t>
  </si>
  <si>
    <t xml:space="preserve">Список ликвидных ценных бумаг по итогам торгов в фондовой секции СПВБ с 01.07.2011 по 30.09.2011 </t>
  </si>
  <si>
    <t xml:space="preserve">Список ликвидных ценных бумаг по итогам торгов в фондовой секции СПВБ с 01.10.2011 по 31.12.2011 </t>
  </si>
  <si>
    <t xml:space="preserve">Список ликвидных ценных бумаг по итогам торгов в фондовой секции СПВБ с 01.01.2012 по 31.03.2012 </t>
  </si>
  <si>
    <t xml:space="preserve">Список ликвидных ценных бумаг по итогам торгов в фондовой секции СПВБ с 01.04.2012 по 30.06.2012 </t>
  </si>
  <si>
    <t xml:space="preserve">Список ликвидных ценных бумаг по итогам торгов в фондовой секции СПВБ с 01.07.2012 по 30.09.2012 </t>
  </si>
  <si>
    <t xml:space="preserve">Список ликвидных ценных бумаг по итогам торгов в фондовой секции СПВБ с 01.10.2012 по 31.12.2012 </t>
  </si>
  <si>
    <t xml:space="preserve">Список ликвидных ценных бумаг по итогам торгов в фондовой секции СПВБ с 01.01.2013 по 31.03.2013 </t>
  </si>
  <si>
    <t xml:space="preserve">Список ликвидных ценных бумаг по итогам торгов в фондовой секции СПВБ с 01.04.2013 по 30.06.2013 </t>
  </si>
  <si>
    <t xml:space="preserve">Список ликвидных ценных бумаг по итогам торгов в фондовой секции СПВБ с 01.07.2013 по 30.09.2013 </t>
  </si>
  <si>
    <t xml:space="preserve">Список ликвидных ценных бумаг по итогам торгов в фондовой секции СПВБ с 01.10.2013 по 31.12.2013 </t>
  </si>
  <si>
    <t xml:space="preserve">Список ликвидных ценных бумаг по итогам торгов в фондовой секции СПВБ с 01.01.2014 по 31.03.2014 </t>
  </si>
  <si>
    <t xml:space="preserve">Список ликвидных ценных бумаг по итогам торгов в фондовой секции СПВБ с 01.04.2014 по 30.06.2014 </t>
  </si>
  <si>
    <t xml:space="preserve">Список ликвидных ценных бумаг по итогам торгов в фондовой секции СПВБ с 01.07.2014 по 30.09.2014 </t>
  </si>
  <si>
    <t xml:space="preserve">Список ликвидных ценных бумаг по итогам торгов в фондовой секции СПВБ с 01.10.2014 по 31.12.2014 </t>
  </si>
  <si>
    <t xml:space="preserve">Список ликвидных ценных бумаг по итогам торгов в фондовой секции СПВБ с 01.01.2015 по 31.03.2015 </t>
  </si>
  <si>
    <t xml:space="preserve">Список ликвидных ценных бумаг по итогам торгов в фондовой секции СПВБ с 01.03.2015 по 30.06.2015 </t>
  </si>
  <si>
    <t xml:space="preserve">Список ликвидных ценных бумаг по итогам торгов в фондовой секции СПВБ с 01.07.2015 по 30.09.2015 </t>
  </si>
  <si>
    <t xml:space="preserve">Список ликвидных ценных бумаг по итогам торгов в фондовой секции СПВБ с 01.10.2015 по 31.12.2015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</si>
</sst>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71" fontId="4" fillId="0" borderId="10" xfId="68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vertical="top" wrapText="1"/>
    </xf>
    <xf numFmtId="1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 wrapText="1"/>
    </xf>
    <xf numFmtId="2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/>
    </xf>
    <xf numFmtId="1" fontId="6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justify"/>
    </xf>
    <xf numFmtId="1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vertical="top"/>
    </xf>
    <xf numFmtId="1" fontId="2" fillId="0" borderId="0" xfId="57" applyNumberFormat="1" applyFont="1">
      <alignment/>
      <protection/>
    </xf>
    <xf numFmtId="1" fontId="7" fillId="0" borderId="0" xfId="57" applyNumberFormat="1">
      <alignment/>
      <protection/>
    </xf>
    <xf numFmtId="0" fontId="1" fillId="0" borderId="0" xfId="57" applyFont="1" applyAlignment="1">
      <alignment horizontal="left" vertical="top" wrapText="1"/>
      <protection/>
    </xf>
    <xf numFmtId="0" fontId="1" fillId="0" borderId="0" xfId="57" applyFont="1" applyAlignment="1">
      <alignment horizontal="center" vertical="top" wrapText="1"/>
      <protection/>
    </xf>
    <xf numFmtId="2" fontId="7" fillId="0" borderId="0" xfId="57" applyNumberFormat="1">
      <alignment/>
      <protection/>
    </xf>
    <xf numFmtId="0" fontId="7" fillId="0" borderId="0" xfId="57">
      <alignment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1" fontId="7" fillId="0" borderId="10" xfId="57" applyNumberFormat="1" applyBorder="1" applyAlignment="1">
      <alignment vertical="top"/>
      <protection/>
    </xf>
    <xf numFmtId="0" fontId="0" fillId="0" borderId="10" xfId="57" applyFont="1" applyBorder="1" applyAlignment="1">
      <alignment horizontal="left" vertical="top" wrapText="1"/>
      <protection/>
    </xf>
    <xf numFmtId="0" fontId="0" fillId="0" borderId="10" xfId="57" applyFont="1" applyBorder="1" applyAlignment="1">
      <alignment vertical="top" wrapText="1"/>
      <protection/>
    </xf>
    <xf numFmtId="0" fontId="7" fillId="0" borderId="10" xfId="57" applyBorder="1" applyAlignment="1">
      <alignment horizontal="center" vertical="top" wrapText="1"/>
      <protection/>
    </xf>
    <xf numFmtId="2" fontId="7" fillId="0" borderId="10" xfId="57" applyNumberFormat="1" applyBorder="1" applyAlignment="1">
      <alignment vertical="top"/>
      <protection/>
    </xf>
    <xf numFmtId="0" fontId="1" fillId="0" borderId="0" xfId="57" applyFont="1" applyAlignment="1">
      <alignment horizontal="left"/>
      <protection/>
    </xf>
    <xf numFmtId="1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 wrapText="1"/>
    </xf>
    <xf numFmtId="1" fontId="0" fillId="0" borderId="0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7" fillId="0" borderId="0" xfId="59">
      <alignment/>
      <protection/>
    </xf>
    <xf numFmtId="0" fontId="7" fillId="0" borderId="0" xfId="59" applyAlignment="1">
      <alignment/>
      <protection/>
    </xf>
    <xf numFmtId="1" fontId="7" fillId="0" borderId="10" xfId="59" applyNumberFormat="1" applyBorder="1" applyAlignment="1">
      <alignment horizontal="left" vertical="top"/>
      <protection/>
    </xf>
    <xf numFmtId="0" fontId="0" fillId="0" borderId="10" xfId="59" applyFont="1" applyBorder="1" applyAlignment="1">
      <alignment horizontal="left" vertical="top" wrapText="1"/>
      <protection/>
    </xf>
    <xf numFmtId="0" fontId="0" fillId="0" borderId="10" xfId="59" applyFont="1" applyBorder="1" applyAlignment="1">
      <alignment vertical="top" wrapText="1"/>
      <protection/>
    </xf>
    <xf numFmtId="0" fontId="7" fillId="0" borderId="10" xfId="59" applyBorder="1" applyAlignment="1">
      <alignment horizontal="center" vertical="top" wrapText="1"/>
      <protection/>
    </xf>
    <xf numFmtId="2" fontId="7" fillId="0" borderId="10" xfId="59" applyNumberFormat="1" applyBorder="1" applyAlignment="1">
      <alignment horizontal="left" vertical="top"/>
      <protection/>
    </xf>
    <xf numFmtId="1" fontId="0" fillId="0" borderId="0" xfId="52" applyNumberFormat="1" applyAlignment="1">
      <alignment vertical="top"/>
      <protection/>
    </xf>
    <xf numFmtId="2" fontId="0" fillId="0" borderId="0" xfId="52" applyNumberFormat="1" applyAlignment="1">
      <alignment vertical="top"/>
      <protection/>
    </xf>
    <xf numFmtId="0" fontId="10" fillId="0" borderId="0" xfId="58" applyFont="1">
      <alignment/>
      <protection/>
    </xf>
    <xf numFmtId="0" fontId="9" fillId="0" borderId="10" xfId="58" applyFont="1" applyBorder="1">
      <alignment/>
      <protection/>
    </xf>
    <xf numFmtId="0" fontId="9" fillId="0" borderId="0" xfId="58" applyFont="1">
      <alignment/>
      <protection/>
    </xf>
    <xf numFmtId="0" fontId="27" fillId="0" borderId="0" xfId="54">
      <alignment/>
      <protection/>
    </xf>
    <xf numFmtId="0" fontId="0" fillId="0" borderId="0" xfId="55">
      <alignment/>
      <protection/>
    </xf>
    <xf numFmtId="0" fontId="27" fillId="0" borderId="0" xfId="54" applyFont="1">
      <alignment/>
      <protection/>
    </xf>
    <xf numFmtId="0" fontId="0" fillId="0" borderId="0" xfId="55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57" applyFont="1" applyAlignment="1">
      <alignment horizontal="left" vertical="top" wrapText="1"/>
      <protection/>
    </xf>
    <xf numFmtId="0" fontId="1" fillId="0" borderId="11" xfId="57" applyFont="1" applyBorder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_lcb_1q11" xfId="57"/>
    <cellStyle name="Обычный_lcb_1q12" xfId="58"/>
    <cellStyle name="Обычный_lcb_4q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lcb_3q06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1.75390625" style="0" customWidth="1"/>
    <col min="3" max="3" width="22.875" style="0" customWidth="1"/>
    <col min="4" max="4" width="34.25390625" style="0" customWidth="1"/>
    <col min="5" max="5" width="12.25390625" style="0" customWidth="1"/>
    <col min="7" max="7" width="14.75390625" style="0" customWidth="1"/>
    <col min="11" max="11" width="11.375" style="0" customWidth="1"/>
  </cols>
  <sheetData>
    <row r="1" spans="1:12" ht="18.75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>
      <c r="A3" s="15" t="s">
        <v>34</v>
      </c>
      <c r="B3" s="15" t="s">
        <v>35</v>
      </c>
      <c r="C3" s="15" t="s">
        <v>8</v>
      </c>
      <c r="D3" s="15" t="s">
        <v>9</v>
      </c>
      <c r="E3" s="15" t="s">
        <v>10</v>
      </c>
      <c r="F3" s="15" t="s">
        <v>36</v>
      </c>
      <c r="G3" s="16" t="s">
        <v>19</v>
      </c>
      <c r="H3" s="15" t="s">
        <v>37</v>
      </c>
      <c r="I3" s="15" t="s">
        <v>38</v>
      </c>
      <c r="J3" s="15" t="s">
        <v>22</v>
      </c>
      <c r="K3" s="15" t="s">
        <v>39</v>
      </c>
      <c r="L3" s="15" t="s">
        <v>40</v>
      </c>
    </row>
    <row r="4" spans="1:12" ht="33.75">
      <c r="A4" s="17">
        <v>1</v>
      </c>
      <c r="B4" s="18" t="s">
        <v>41</v>
      </c>
      <c r="C4" s="19" t="s">
        <v>13</v>
      </c>
      <c r="D4" s="19" t="s">
        <v>14</v>
      </c>
      <c r="E4" s="15" t="s">
        <v>42</v>
      </c>
      <c r="F4" s="17">
        <v>108</v>
      </c>
      <c r="G4" s="20">
        <v>4094127629.48</v>
      </c>
      <c r="H4" s="17">
        <v>18</v>
      </c>
      <c r="I4" s="21">
        <f>F4*100/1123</f>
        <v>9.617097061442564</v>
      </c>
      <c r="J4" s="21">
        <v>100</v>
      </c>
      <c r="K4" s="21">
        <v>85.71</v>
      </c>
      <c r="L4" s="21">
        <f>(I4*2+J4*2+K4)/5</f>
        <v>60.98883882457702</v>
      </c>
    </row>
    <row r="5" spans="1:12" ht="33.75">
      <c r="A5" s="17">
        <f aca="true" t="shared" si="0" ref="A5:A13">1+A4</f>
        <v>2</v>
      </c>
      <c r="B5" s="18" t="s">
        <v>43</v>
      </c>
      <c r="C5" s="19" t="s">
        <v>44</v>
      </c>
      <c r="D5" s="19" t="s">
        <v>45</v>
      </c>
      <c r="E5" s="15" t="s">
        <v>11</v>
      </c>
      <c r="F5" s="17">
        <v>1123</v>
      </c>
      <c r="G5" s="20">
        <v>74834301.03</v>
      </c>
      <c r="H5" s="17">
        <v>8</v>
      </c>
      <c r="I5" s="21">
        <v>100</v>
      </c>
      <c r="J5" s="21">
        <v>1.83</v>
      </c>
      <c r="K5" s="21">
        <v>38.1</v>
      </c>
      <c r="L5" s="21">
        <f aca="true" t="shared" si="1" ref="L5:L12">(I5*2+J5*2+K5)/5</f>
        <v>48.352</v>
      </c>
    </row>
    <row r="6" spans="1:12" ht="33.75">
      <c r="A6" s="17">
        <f t="shared" si="0"/>
        <v>3</v>
      </c>
      <c r="B6" s="18" t="s">
        <v>7</v>
      </c>
      <c r="C6" s="19" t="s">
        <v>13</v>
      </c>
      <c r="D6" s="19" t="s">
        <v>14</v>
      </c>
      <c r="E6" s="15" t="s">
        <v>15</v>
      </c>
      <c r="F6" s="17">
        <v>513</v>
      </c>
      <c r="G6" s="20">
        <v>178517645.76</v>
      </c>
      <c r="H6" s="17">
        <v>19</v>
      </c>
      <c r="I6" s="21">
        <f aca="true" t="shared" si="2" ref="I6:I12">F6*100/1123</f>
        <v>45.68121104185218</v>
      </c>
      <c r="J6" s="21">
        <v>4.36</v>
      </c>
      <c r="K6" s="21">
        <v>90.48</v>
      </c>
      <c r="L6" s="21">
        <f t="shared" si="1"/>
        <v>38.11248441674087</v>
      </c>
    </row>
    <row r="7" spans="1:12" ht="33.75">
      <c r="A7" s="17">
        <f t="shared" si="0"/>
        <v>4</v>
      </c>
      <c r="B7" s="18" t="s">
        <v>46</v>
      </c>
      <c r="C7" s="19" t="s">
        <v>13</v>
      </c>
      <c r="D7" s="19" t="s">
        <v>14</v>
      </c>
      <c r="E7" s="15" t="s">
        <v>42</v>
      </c>
      <c r="F7" s="17">
        <v>104</v>
      </c>
      <c r="G7" s="20">
        <v>1444861148.09</v>
      </c>
      <c r="H7" s="17">
        <v>21</v>
      </c>
      <c r="I7" s="21">
        <f t="shared" si="2"/>
        <v>9.260908281389137</v>
      </c>
      <c r="J7" s="21">
        <v>35.29</v>
      </c>
      <c r="K7" s="21">
        <v>100</v>
      </c>
      <c r="L7" s="21">
        <f t="shared" si="1"/>
        <v>37.82036331255565</v>
      </c>
    </row>
    <row r="8" spans="1:12" ht="33.75">
      <c r="A8" s="17">
        <f t="shared" si="0"/>
        <v>5</v>
      </c>
      <c r="B8" s="18" t="s">
        <v>47</v>
      </c>
      <c r="C8" s="19" t="s">
        <v>13</v>
      </c>
      <c r="D8" s="19" t="s">
        <v>14</v>
      </c>
      <c r="E8" s="15" t="s">
        <v>42</v>
      </c>
      <c r="F8" s="17">
        <v>48</v>
      </c>
      <c r="G8" s="20">
        <v>1669962970.04</v>
      </c>
      <c r="H8" s="17">
        <v>14</v>
      </c>
      <c r="I8" s="21">
        <f t="shared" si="2"/>
        <v>4.27426536064114</v>
      </c>
      <c r="J8" s="21">
        <v>40.79</v>
      </c>
      <c r="K8" s="21">
        <v>66.67</v>
      </c>
      <c r="L8" s="21">
        <f t="shared" si="1"/>
        <v>31.359706144256457</v>
      </c>
    </row>
    <row r="9" spans="1:12" ht="33.75">
      <c r="A9" s="17">
        <f t="shared" si="0"/>
        <v>6</v>
      </c>
      <c r="B9" s="18" t="s">
        <v>48</v>
      </c>
      <c r="C9" s="19" t="s">
        <v>13</v>
      </c>
      <c r="D9" s="19" t="s">
        <v>14</v>
      </c>
      <c r="E9" s="15" t="s">
        <v>15</v>
      </c>
      <c r="F9" s="17">
        <v>181</v>
      </c>
      <c r="G9" s="20">
        <v>988483596.61</v>
      </c>
      <c r="H9" s="17">
        <v>16</v>
      </c>
      <c r="I9" s="21">
        <f t="shared" si="2"/>
        <v>16.117542297417632</v>
      </c>
      <c r="J9" s="21">
        <v>24.14</v>
      </c>
      <c r="K9" s="21">
        <v>76.19</v>
      </c>
      <c r="L9" s="21">
        <f t="shared" si="1"/>
        <v>31.34101691896705</v>
      </c>
    </row>
    <row r="10" spans="1:12" ht="33.75">
      <c r="A10" s="17">
        <f t="shared" si="0"/>
        <v>7</v>
      </c>
      <c r="B10" s="18" t="s">
        <v>49</v>
      </c>
      <c r="C10" s="19" t="s">
        <v>50</v>
      </c>
      <c r="D10" s="19" t="s">
        <v>45</v>
      </c>
      <c r="E10" s="15" t="s">
        <v>11</v>
      </c>
      <c r="F10" s="17">
        <v>572</v>
      </c>
      <c r="G10" s="20">
        <v>45313541.32</v>
      </c>
      <c r="H10" s="17">
        <v>3</v>
      </c>
      <c r="I10" s="21">
        <f t="shared" si="2"/>
        <v>50.93499554764025</v>
      </c>
      <c r="J10" s="21">
        <v>1.11</v>
      </c>
      <c r="K10" s="21">
        <v>14.29</v>
      </c>
      <c r="L10" s="21">
        <f t="shared" si="1"/>
        <v>23.6759982190561</v>
      </c>
    </row>
    <row r="11" spans="1:12" ht="33.75">
      <c r="A11" s="17">
        <f t="shared" si="0"/>
        <v>8</v>
      </c>
      <c r="B11" s="18" t="s">
        <v>51</v>
      </c>
      <c r="C11" s="19" t="s">
        <v>52</v>
      </c>
      <c r="D11" s="19" t="s">
        <v>45</v>
      </c>
      <c r="E11" s="15" t="s">
        <v>11</v>
      </c>
      <c r="F11" s="17">
        <v>385</v>
      </c>
      <c r="G11" s="20">
        <v>38436093.43</v>
      </c>
      <c r="H11" s="17">
        <v>6</v>
      </c>
      <c r="I11" s="21">
        <f t="shared" si="2"/>
        <v>34.283170080142476</v>
      </c>
      <c r="J11" s="21">
        <v>0.94</v>
      </c>
      <c r="K11" s="21">
        <v>28.57</v>
      </c>
      <c r="L11" s="21">
        <f t="shared" si="1"/>
        <v>19.80326803205699</v>
      </c>
    </row>
    <row r="12" spans="1:12" ht="33.75">
      <c r="A12" s="17">
        <f t="shared" si="0"/>
        <v>9</v>
      </c>
      <c r="B12" s="18" t="s">
        <v>53</v>
      </c>
      <c r="C12" s="19" t="s">
        <v>54</v>
      </c>
      <c r="D12" s="19" t="s">
        <v>55</v>
      </c>
      <c r="E12" s="15" t="s">
        <v>11</v>
      </c>
      <c r="F12" s="17">
        <v>246</v>
      </c>
      <c r="G12" s="20">
        <v>31217658.34</v>
      </c>
      <c r="H12" s="17">
        <v>8</v>
      </c>
      <c r="I12" s="21">
        <f t="shared" si="2"/>
        <v>21.90560997328584</v>
      </c>
      <c r="J12" s="21">
        <v>0.76</v>
      </c>
      <c r="K12" s="21">
        <v>38.1</v>
      </c>
      <c r="L12" s="21">
        <f t="shared" si="1"/>
        <v>16.686243989314338</v>
      </c>
    </row>
    <row r="13" spans="1:12" ht="33.75">
      <c r="A13" s="17">
        <f t="shared" si="0"/>
        <v>10</v>
      </c>
      <c r="B13" s="18" t="s">
        <v>56</v>
      </c>
      <c r="C13" s="19" t="s">
        <v>13</v>
      </c>
      <c r="D13" s="19" t="s">
        <v>14</v>
      </c>
      <c r="E13" s="15" t="s">
        <v>42</v>
      </c>
      <c r="F13" s="17">
        <v>39</v>
      </c>
      <c r="G13" s="20">
        <v>99546591.92</v>
      </c>
      <c r="H13" s="17">
        <v>11</v>
      </c>
      <c r="I13" s="21">
        <f>F13*100/1123</f>
        <v>3.472840605520926</v>
      </c>
      <c r="J13" s="21">
        <v>2.43</v>
      </c>
      <c r="K13" s="21">
        <v>52.38</v>
      </c>
      <c r="L13" s="21">
        <f>(I13*2+J13*2+K13)/5</f>
        <v>12.83713624220837</v>
      </c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09" t="s">
        <v>26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2.75">
      <c r="A16" s="109" t="s">
        <v>27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</sheetData>
  <sheetProtection/>
  <mergeCells count="3">
    <mergeCell ref="A1:L1"/>
    <mergeCell ref="A15:L15"/>
    <mergeCell ref="A16:L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27.25390625" style="1" customWidth="1"/>
    <col min="4" max="4" width="45.25390625" style="1" customWidth="1"/>
    <col min="5" max="5" width="14.75390625" style="1" customWidth="1"/>
    <col min="6" max="6" width="7.25390625" style="1" customWidth="1"/>
    <col min="7" max="7" width="14.125" style="2" customWidth="1"/>
    <col min="8" max="8" width="10.75390625" style="1" customWidth="1"/>
    <col min="9" max="9" width="13.25390625" style="2" customWidth="1"/>
    <col min="10" max="10" width="13.75390625" style="2" customWidth="1"/>
    <col min="11" max="11" width="17.125" style="2" customWidth="1"/>
    <col min="12" max="12" width="10.75390625" style="2" customWidth="1"/>
  </cols>
  <sheetData>
    <row r="1" spans="1:5" ht="12.75">
      <c r="A1" s="12" t="s">
        <v>71</v>
      </c>
      <c r="C1" s="4"/>
      <c r="D1" s="4"/>
      <c r="E1" s="5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51">
      <c r="A3" s="3">
        <v>1</v>
      </c>
      <c r="B3" s="3" t="s">
        <v>0</v>
      </c>
      <c r="C3" s="8" t="s">
        <v>72</v>
      </c>
      <c r="D3" s="6" t="s">
        <v>30</v>
      </c>
      <c r="E3" s="7" t="s">
        <v>11</v>
      </c>
      <c r="F3" s="3">
        <v>214</v>
      </c>
      <c r="G3" s="9">
        <v>27523348.25</v>
      </c>
      <c r="H3" s="3">
        <v>2</v>
      </c>
      <c r="I3" s="9">
        <v>40</v>
      </c>
      <c r="J3" s="9">
        <v>8.94</v>
      </c>
      <c r="K3" s="9">
        <v>33.33</v>
      </c>
      <c r="L3" s="9">
        <v>26.24</v>
      </c>
    </row>
    <row r="4" spans="1:12" ht="51">
      <c r="A4" s="3">
        <f aca="true" t="shared" si="0" ref="A4:A16">A3+1</f>
        <v>2</v>
      </c>
      <c r="B4" s="3" t="s">
        <v>1</v>
      </c>
      <c r="C4" s="8" t="s">
        <v>72</v>
      </c>
      <c r="D4" s="6" t="s">
        <v>73</v>
      </c>
      <c r="E4" s="7" t="s">
        <v>11</v>
      </c>
      <c r="F4" s="3">
        <v>535</v>
      </c>
      <c r="G4" s="9">
        <v>43467870.39</v>
      </c>
      <c r="H4" s="3">
        <v>2</v>
      </c>
      <c r="I4" s="9">
        <v>100</v>
      </c>
      <c r="J4" s="9">
        <v>14.12</v>
      </c>
      <c r="K4" s="9">
        <v>33.33</v>
      </c>
      <c r="L4" s="9">
        <v>52.31</v>
      </c>
    </row>
    <row r="5" spans="1:12" ht="38.25">
      <c r="A5" s="3">
        <f t="shared" si="0"/>
        <v>3</v>
      </c>
      <c r="B5" s="3" t="s">
        <v>49</v>
      </c>
      <c r="C5" s="10" t="s">
        <v>50</v>
      </c>
      <c r="D5" s="10" t="s">
        <v>31</v>
      </c>
      <c r="E5" s="7" t="s">
        <v>11</v>
      </c>
      <c r="F5" s="3">
        <v>222</v>
      </c>
      <c r="G5" s="9">
        <v>25430108.16</v>
      </c>
      <c r="H5" s="3">
        <v>3</v>
      </c>
      <c r="I5" s="9">
        <v>41.5</v>
      </c>
      <c r="J5" s="9">
        <v>8.26</v>
      </c>
      <c r="K5" s="9">
        <v>50</v>
      </c>
      <c r="L5" s="9">
        <v>29.9</v>
      </c>
    </row>
    <row r="6" spans="1:12" ht="38.25">
      <c r="A6" s="3">
        <f t="shared" si="0"/>
        <v>4</v>
      </c>
      <c r="B6" s="3" t="s">
        <v>43</v>
      </c>
      <c r="C6" s="22" t="s">
        <v>74</v>
      </c>
      <c r="D6" s="22" t="s">
        <v>31</v>
      </c>
      <c r="E6" s="7" t="s">
        <v>11</v>
      </c>
      <c r="F6" s="3">
        <v>201</v>
      </c>
      <c r="G6" s="9">
        <v>14953922.56</v>
      </c>
      <c r="H6" s="3">
        <v>5</v>
      </c>
      <c r="I6" s="9">
        <v>37.57</v>
      </c>
      <c r="J6" s="9">
        <v>4.86</v>
      </c>
      <c r="K6" s="9">
        <v>83.33</v>
      </c>
      <c r="L6" s="9">
        <v>33.64</v>
      </c>
    </row>
    <row r="7" spans="1:12" ht="38.25">
      <c r="A7" s="3">
        <f t="shared" si="0"/>
        <v>5</v>
      </c>
      <c r="B7" s="3" t="s">
        <v>2</v>
      </c>
      <c r="C7" s="10" t="s">
        <v>74</v>
      </c>
      <c r="D7" s="10" t="s">
        <v>31</v>
      </c>
      <c r="E7" s="7" t="s">
        <v>11</v>
      </c>
      <c r="F7" s="3">
        <v>460</v>
      </c>
      <c r="G7" s="9">
        <v>28144132.95</v>
      </c>
      <c r="H7" s="3">
        <v>5</v>
      </c>
      <c r="I7" s="9">
        <v>85.98</v>
      </c>
      <c r="J7" s="9">
        <v>9.15</v>
      </c>
      <c r="K7" s="9">
        <v>83.33</v>
      </c>
      <c r="L7" s="9">
        <v>54.72</v>
      </c>
    </row>
    <row r="8" spans="1:12" ht="38.25">
      <c r="A8" s="3">
        <f t="shared" si="0"/>
        <v>6</v>
      </c>
      <c r="B8" s="3" t="s">
        <v>3</v>
      </c>
      <c r="C8" s="10" t="s">
        <v>74</v>
      </c>
      <c r="D8" s="10" t="s">
        <v>31</v>
      </c>
      <c r="E8" s="7" t="s">
        <v>11</v>
      </c>
      <c r="F8" s="3">
        <v>242</v>
      </c>
      <c r="G8" s="9">
        <v>36866973.37</v>
      </c>
      <c r="H8" s="3">
        <v>4</v>
      </c>
      <c r="I8" s="9">
        <v>45.23</v>
      </c>
      <c r="J8" s="9">
        <v>11.98</v>
      </c>
      <c r="K8" s="9">
        <v>66.67</v>
      </c>
      <c r="L8" s="9">
        <v>36.22</v>
      </c>
    </row>
    <row r="9" spans="1:12" ht="38.25">
      <c r="A9" s="3">
        <f t="shared" si="0"/>
        <v>7</v>
      </c>
      <c r="B9" s="3" t="s">
        <v>4</v>
      </c>
      <c r="C9" s="10" t="s">
        <v>74</v>
      </c>
      <c r="D9" s="10" t="s">
        <v>31</v>
      </c>
      <c r="E9" s="7" t="s">
        <v>11</v>
      </c>
      <c r="F9" s="3">
        <v>408</v>
      </c>
      <c r="G9" s="9">
        <v>56207406.99</v>
      </c>
      <c r="H9" s="3">
        <v>5</v>
      </c>
      <c r="I9" s="9">
        <v>76.26</v>
      </c>
      <c r="J9" s="9">
        <v>18.26</v>
      </c>
      <c r="K9" s="9">
        <v>83.33</v>
      </c>
      <c r="L9" s="9">
        <v>54.47</v>
      </c>
    </row>
    <row r="10" spans="1:12" ht="38.25">
      <c r="A10" s="3">
        <f t="shared" si="0"/>
        <v>8</v>
      </c>
      <c r="B10" s="3" t="s">
        <v>5</v>
      </c>
      <c r="C10" s="11" t="s">
        <v>12</v>
      </c>
      <c r="D10" s="11" t="s">
        <v>32</v>
      </c>
      <c r="E10" s="7" t="s">
        <v>11</v>
      </c>
      <c r="F10" s="3">
        <v>132</v>
      </c>
      <c r="G10" s="9">
        <v>8410813.08</v>
      </c>
      <c r="H10" s="3">
        <v>2</v>
      </c>
      <c r="I10" s="9">
        <v>24.67</v>
      </c>
      <c r="J10" s="9">
        <v>2.73</v>
      </c>
      <c r="K10" s="9">
        <v>33.33</v>
      </c>
      <c r="L10" s="9">
        <v>17.63</v>
      </c>
    </row>
    <row r="11" spans="1:12" ht="38.25">
      <c r="A11" s="3">
        <f t="shared" si="0"/>
        <v>9</v>
      </c>
      <c r="B11" s="3" t="s">
        <v>6</v>
      </c>
      <c r="C11" s="11" t="s">
        <v>12</v>
      </c>
      <c r="D11" s="11" t="s">
        <v>32</v>
      </c>
      <c r="E11" s="7" t="s">
        <v>11</v>
      </c>
      <c r="F11" s="3">
        <v>97</v>
      </c>
      <c r="G11" s="9">
        <v>9467286.27</v>
      </c>
      <c r="H11" s="3">
        <v>2</v>
      </c>
      <c r="I11" s="9">
        <v>18.13</v>
      </c>
      <c r="J11" s="9">
        <v>3.08</v>
      </c>
      <c r="K11" s="9">
        <v>33.33</v>
      </c>
      <c r="L11" s="9">
        <v>15.15</v>
      </c>
    </row>
    <row r="12" spans="1:12" ht="38.25">
      <c r="A12" s="3">
        <f t="shared" si="0"/>
        <v>10</v>
      </c>
      <c r="B12" s="3" t="s">
        <v>63</v>
      </c>
      <c r="C12" s="11" t="s">
        <v>12</v>
      </c>
      <c r="D12" s="11" t="s">
        <v>32</v>
      </c>
      <c r="E12" s="7" t="s">
        <v>11</v>
      </c>
      <c r="F12" s="3">
        <v>253</v>
      </c>
      <c r="G12" s="9">
        <v>293347410.33</v>
      </c>
      <c r="H12" s="3">
        <v>4</v>
      </c>
      <c r="I12" s="9">
        <v>47.29</v>
      </c>
      <c r="J12" s="9">
        <v>95.32</v>
      </c>
      <c r="K12" s="9">
        <v>66.67</v>
      </c>
      <c r="L12" s="9">
        <v>70.38</v>
      </c>
    </row>
    <row r="13" spans="1:12" ht="38.25">
      <c r="A13" s="3">
        <f t="shared" si="0"/>
        <v>11</v>
      </c>
      <c r="B13" s="3" t="s">
        <v>48</v>
      </c>
      <c r="C13" s="10" t="s">
        <v>13</v>
      </c>
      <c r="D13" s="10" t="s">
        <v>14</v>
      </c>
      <c r="E13" s="7" t="s">
        <v>15</v>
      </c>
      <c r="F13" s="3">
        <v>6</v>
      </c>
      <c r="G13" s="9">
        <v>299783453.84</v>
      </c>
      <c r="H13" s="3">
        <v>6</v>
      </c>
      <c r="I13" s="9">
        <v>1.12</v>
      </c>
      <c r="J13" s="9">
        <v>97.41</v>
      </c>
      <c r="K13" s="9">
        <v>100</v>
      </c>
      <c r="L13" s="9">
        <v>59.41</v>
      </c>
    </row>
    <row r="14" spans="1:12" ht="38.25">
      <c r="A14" s="3">
        <f t="shared" si="0"/>
        <v>12</v>
      </c>
      <c r="B14" s="3" t="s">
        <v>7</v>
      </c>
      <c r="C14" s="10" t="s">
        <v>13</v>
      </c>
      <c r="D14" s="10" t="s">
        <v>14</v>
      </c>
      <c r="E14" s="7" t="s">
        <v>15</v>
      </c>
      <c r="F14" s="3">
        <v>14</v>
      </c>
      <c r="G14" s="9">
        <v>257056126.05</v>
      </c>
      <c r="H14" s="3">
        <v>6</v>
      </c>
      <c r="I14" s="9">
        <v>2.62</v>
      </c>
      <c r="J14" s="9">
        <v>83.53</v>
      </c>
      <c r="K14" s="9">
        <v>100</v>
      </c>
      <c r="L14" s="9">
        <v>54.46</v>
      </c>
    </row>
    <row r="15" spans="1:12" ht="38.25">
      <c r="A15" s="3">
        <f t="shared" si="0"/>
        <v>13</v>
      </c>
      <c r="B15" s="3" t="s">
        <v>46</v>
      </c>
      <c r="C15" s="10" t="s">
        <v>13</v>
      </c>
      <c r="D15" s="10" t="s">
        <v>14</v>
      </c>
      <c r="E15" s="7" t="s">
        <v>42</v>
      </c>
      <c r="F15" s="3">
        <v>3</v>
      </c>
      <c r="G15" s="9">
        <v>307747587.34</v>
      </c>
      <c r="H15" s="3">
        <v>4</v>
      </c>
      <c r="I15" s="9">
        <v>0.56</v>
      </c>
      <c r="J15" s="9">
        <v>100</v>
      </c>
      <c r="K15" s="9">
        <v>66.67</v>
      </c>
      <c r="L15" s="9">
        <v>53.56</v>
      </c>
    </row>
    <row r="16" spans="1:12" ht="38.25">
      <c r="A16" s="3">
        <f t="shared" si="0"/>
        <v>14</v>
      </c>
      <c r="B16" s="3" t="s">
        <v>41</v>
      </c>
      <c r="C16" s="10" t="s">
        <v>13</v>
      </c>
      <c r="D16" s="10" t="s">
        <v>14</v>
      </c>
      <c r="E16" s="7" t="s">
        <v>42</v>
      </c>
      <c r="F16" s="3">
        <v>5</v>
      </c>
      <c r="G16" s="9">
        <v>184477243.2</v>
      </c>
      <c r="H16" s="3">
        <v>5</v>
      </c>
      <c r="I16" s="9">
        <v>0.93</v>
      </c>
      <c r="J16" s="9">
        <v>59.94</v>
      </c>
      <c r="K16" s="9">
        <v>83.33</v>
      </c>
      <c r="L16" s="9">
        <v>41.01</v>
      </c>
    </row>
    <row r="17" spans="1:12" ht="12.75">
      <c r="A17" s="111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2.75">
      <c r="A18" s="112" t="s">
        <v>27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2.75">
      <c r="A19" s="3"/>
      <c r="B19" s="3"/>
      <c r="C19" s="10"/>
      <c r="D19" s="10"/>
      <c r="E19" s="7"/>
      <c r="F19" s="3"/>
      <c r="G19" s="9"/>
      <c r="H19" s="3"/>
      <c r="I19" s="9"/>
      <c r="J19" s="9"/>
      <c r="K19" s="9"/>
      <c r="L19" s="9"/>
    </row>
    <row r="20" spans="1:12" ht="12.75">
      <c r="A20" s="3"/>
      <c r="B20" s="3"/>
      <c r="C20" s="10"/>
      <c r="D20" s="10"/>
      <c r="E20" s="7"/>
      <c r="F20" s="3"/>
      <c r="G20" s="9"/>
      <c r="H20" s="3"/>
      <c r="I20" s="9"/>
      <c r="J20" s="9"/>
      <c r="K20" s="9"/>
      <c r="L20" s="9"/>
    </row>
  </sheetData>
  <sheetProtection/>
  <mergeCells count="2">
    <mergeCell ref="A17:L17"/>
    <mergeCell ref="A18:L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3.75390625" style="1" customWidth="1"/>
    <col min="3" max="3" width="21.75390625" style="1" customWidth="1"/>
    <col min="4" max="4" width="42.375" style="1" customWidth="1"/>
    <col min="5" max="5" width="14.75390625" style="1" customWidth="1"/>
    <col min="6" max="6" width="7.00390625" style="1" customWidth="1"/>
    <col min="7" max="7" width="13.00390625" style="2" customWidth="1"/>
    <col min="8" max="8" width="10.75390625" style="1" customWidth="1"/>
    <col min="9" max="9" width="12.875" style="2" customWidth="1"/>
    <col min="10" max="10" width="13.75390625" style="2" customWidth="1"/>
    <col min="11" max="11" width="16.75390625" style="2" customWidth="1"/>
    <col min="12" max="12" width="9.875" style="2" customWidth="1"/>
  </cols>
  <sheetData>
    <row r="1" spans="1:5" ht="12.75">
      <c r="A1" s="12" t="s">
        <v>25</v>
      </c>
      <c r="C1" s="4"/>
      <c r="D1" s="4"/>
      <c r="E1" s="5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63.75">
      <c r="A3" s="3">
        <v>1</v>
      </c>
      <c r="B3" s="3" t="s">
        <v>0</v>
      </c>
      <c r="C3" s="8" t="s">
        <v>28</v>
      </c>
      <c r="D3" s="6" t="s">
        <v>30</v>
      </c>
      <c r="E3" s="7" t="s">
        <v>11</v>
      </c>
      <c r="F3" s="3">
        <v>491</v>
      </c>
      <c r="G3" s="9">
        <v>40450846.43</v>
      </c>
      <c r="H3" s="3">
        <v>2</v>
      </c>
      <c r="I3" s="9">
        <v>76.84</v>
      </c>
      <c r="J3" s="9">
        <v>42.99</v>
      </c>
      <c r="K3" s="9">
        <v>33.33</v>
      </c>
      <c r="L3" s="9">
        <v>54.6</v>
      </c>
    </row>
    <row r="4" spans="1:12" ht="63.75">
      <c r="A4" s="3">
        <f>A3+1</f>
        <v>2</v>
      </c>
      <c r="B4" s="3" t="s">
        <v>1</v>
      </c>
      <c r="C4" s="8" t="s">
        <v>28</v>
      </c>
      <c r="D4" s="6" t="s">
        <v>30</v>
      </c>
      <c r="E4" s="7" t="s">
        <v>11</v>
      </c>
      <c r="F4" s="3">
        <v>639</v>
      </c>
      <c r="G4" s="9">
        <v>44868021.32</v>
      </c>
      <c r="H4" s="3">
        <v>2</v>
      </c>
      <c r="I4" s="9">
        <v>100</v>
      </c>
      <c r="J4" s="9">
        <v>47.68</v>
      </c>
      <c r="K4" s="9">
        <v>33.33</v>
      </c>
      <c r="L4" s="9">
        <v>65.74</v>
      </c>
    </row>
    <row r="5" spans="1:12" ht="51">
      <c r="A5" s="3">
        <f aca="true" t="shared" si="0" ref="A5:A10">A4+1</f>
        <v>3</v>
      </c>
      <c r="B5" s="3" t="s">
        <v>2</v>
      </c>
      <c r="C5" s="10" t="s">
        <v>29</v>
      </c>
      <c r="D5" s="10" t="s">
        <v>31</v>
      </c>
      <c r="E5" s="7" t="s">
        <v>11</v>
      </c>
      <c r="F5" s="3">
        <v>521</v>
      </c>
      <c r="G5" s="9">
        <v>38385141.46</v>
      </c>
      <c r="H5" s="3">
        <v>6</v>
      </c>
      <c r="I5" s="9">
        <v>81.53</v>
      </c>
      <c r="J5" s="9">
        <v>40.79</v>
      </c>
      <c r="K5" s="9">
        <v>100</v>
      </c>
      <c r="L5" s="9">
        <v>68.93</v>
      </c>
    </row>
    <row r="6" spans="1:12" ht="51">
      <c r="A6" s="3">
        <f t="shared" si="0"/>
        <v>4</v>
      </c>
      <c r="B6" s="3" t="s">
        <v>3</v>
      </c>
      <c r="C6" s="10" t="s">
        <v>29</v>
      </c>
      <c r="D6" s="10" t="s">
        <v>31</v>
      </c>
      <c r="E6" s="7" t="s">
        <v>11</v>
      </c>
      <c r="F6" s="3">
        <v>220</v>
      </c>
      <c r="G6" s="9">
        <v>94093048.11</v>
      </c>
      <c r="H6" s="3">
        <v>4</v>
      </c>
      <c r="I6" s="9">
        <v>34.43</v>
      </c>
      <c r="J6" s="9">
        <v>100</v>
      </c>
      <c r="K6" s="9">
        <v>66.67</v>
      </c>
      <c r="L6" s="9">
        <v>67.11</v>
      </c>
    </row>
    <row r="7" spans="1:12" ht="51">
      <c r="A7" s="3">
        <f t="shared" si="0"/>
        <v>5</v>
      </c>
      <c r="B7" s="3" t="s">
        <v>4</v>
      </c>
      <c r="C7" s="10" t="s">
        <v>29</v>
      </c>
      <c r="D7" s="10" t="s">
        <v>31</v>
      </c>
      <c r="E7" s="7" t="s">
        <v>11</v>
      </c>
      <c r="F7" s="3">
        <v>330</v>
      </c>
      <c r="G7" s="9">
        <v>51569977.49</v>
      </c>
      <c r="H7" s="3">
        <v>5</v>
      </c>
      <c r="I7" s="9">
        <v>51.64</v>
      </c>
      <c r="J7" s="9">
        <v>54.81</v>
      </c>
      <c r="K7" s="9">
        <v>83.33</v>
      </c>
      <c r="L7" s="9">
        <v>59.25</v>
      </c>
    </row>
    <row r="8" spans="1:12" ht="38.25">
      <c r="A8" s="3">
        <f t="shared" si="0"/>
        <v>6</v>
      </c>
      <c r="B8" s="3" t="s">
        <v>5</v>
      </c>
      <c r="C8" s="11" t="s">
        <v>12</v>
      </c>
      <c r="D8" s="11" t="s">
        <v>32</v>
      </c>
      <c r="E8" s="7" t="s">
        <v>11</v>
      </c>
      <c r="F8" s="3">
        <v>161</v>
      </c>
      <c r="G8" s="9">
        <v>20951819.96</v>
      </c>
      <c r="H8" s="3">
        <v>4</v>
      </c>
      <c r="I8" s="9">
        <v>25.2</v>
      </c>
      <c r="J8" s="9">
        <v>22.27</v>
      </c>
      <c r="K8" s="9">
        <v>66.67</v>
      </c>
      <c r="L8" s="9">
        <v>32.32</v>
      </c>
    </row>
    <row r="9" spans="1:12" ht="38.25">
      <c r="A9" s="3">
        <f t="shared" si="0"/>
        <v>7</v>
      </c>
      <c r="B9" s="3" t="s">
        <v>6</v>
      </c>
      <c r="C9" s="11" t="s">
        <v>12</v>
      </c>
      <c r="D9" s="11" t="s">
        <v>32</v>
      </c>
      <c r="E9" s="7" t="s">
        <v>11</v>
      </c>
      <c r="F9" s="3">
        <v>138</v>
      </c>
      <c r="G9" s="9">
        <v>8075077.03</v>
      </c>
      <c r="H9" s="3">
        <v>3</v>
      </c>
      <c r="I9" s="9">
        <v>21.6</v>
      </c>
      <c r="J9" s="9">
        <v>8.58</v>
      </c>
      <c r="K9" s="9">
        <v>50</v>
      </c>
      <c r="L9" s="9">
        <v>22.07</v>
      </c>
    </row>
    <row r="10" spans="1:12" ht="38.25">
      <c r="A10" s="3">
        <f t="shared" si="0"/>
        <v>8</v>
      </c>
      <c r="B10" s="3" t="s">
        <v>7</v>
      </c>
      <c r="C10" s="10" t="s">
        <v>13</v>
      </c>
      <c r="D10" s="10" t="s">
        <v>14</v>
      </c>
      <c r="E10" s="7" t="s">
        <v>15</v>
      </c>
      <c r="F10" s="3">
        <v>10</v>
      </c>
      <c r="G10" s="9">
        <v>631972.32</v>
      </c>
      <c r="H10" s="3">
        <v>3</v>
      </c>
      <c r="I10" s="9">
        <v>1.56</v>
      </c>
      <c r="J10" s="9">
        <v>0.67</v>
      </c>
      <c r="K10" s="9">
        <v>50</v>
      </c>
      <c r="L10" s="9">
        <v>10.89</v>
      </c>
    </row>
    <row r="11" spans="1:12" ht="12.75">
      <c r="A11" s="111" t="s">
        <v>26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2.75">
      <c r="A12" s="112" t="s">
        <v>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9" spans="1:12" ht="12.75">
      <c r="A19" s="3"/>
      <c r="B19" s="3"/>
      <c r="C19" s="10"/>
      <c r="D19" s="10"/>
      <c r="E19" s="7"/>
      <c r="F19" s="3"/>
      <c r="G19" s="9"/>
      <c r="H19" s="3"/>
      <c r="I19" s="9"/>
      <c r="J19" s="9"/>
      <c r="K19" s="9"/>
      <c r="L19" s="9"/>
    </row>
  </sheetData>
  <sheetProtection/>
  <mergeCells count="2">
    <mergeCell ref="A11:L11"/>
    <mergeCell ref="A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3.75390625" style="1" customWidth="1"/>
    <col min="3" max="3" width="21.625" style="1" customWidth="1"/>
    <col min="4" max="4" width="42.75390625" style="1" customWidth="1"/>
    <col min="5" max="5" width="14.75390625" style="1" customWidth="1"/>
    <col min="6" max="6" width="7.625" style="1" customWidth="1"/>
    <col min="7" max="7" width="13.25390625" style="2" customWidth="1"/>
    <col min="8" max="8" width="11.75390625" style="1" customWidth="1"/>
    <col min="9" max="9" width="13.25390625" style="2" customWidth="1"/>
    <col min="10" max="10" width="13.75390625" style="2" customWidth="1"/>
    <col min="11" max="11" width="16.625" style="2" customWidth="1"/>
    <col min="12" max="12" width="11.125" style="2" customWidth="1"/>
  </cols>
  <sheetData>
    <row r="1" spans="1:5" ht="12.75">
      <c r="A1" s="12" t="s">
        <v>82</v>
      </c>
      <c r="C1" s="4"/>
      <c r="D1" s="4"/>
      <c r="E1" s="5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63.75">
      <c r="A3" s="3">
        <v>1</v>
      </c>
      <c r="B3" s="3" t="s">
        <v>0</v>
      </c>
      <c r="C3" s="8" t="s">
        <v>28</v>
      </c>
      <c r="D3" s="6" t="s">
        <v>30</v>
      </c>
      <c r="E3" s="7" t="s">
        <v>11</v>
      </c>
      <c r="F3" s="3">
        <v>268</v>
      </c>
      <c r="G3" s="9">
        <v>49972252.26</v>
      </c>
      <c r="H3" s="3">
        <v>2</v>
      </c>
      <c r="I3" s="9">
        <v>100</v>
      </c>
      <c r="J3" s="9">
        <v>100</v>
      </c>
      <c r="K3" s="9">
        <f>H3*100/5</f>
        <v>40</v>
      </c>
      <c r="L3" s="9">
        <f aca="true" t="shared" si="0" ref="L3:L8">(2*I3+2*J3+K3)/5</f>
        <v>88</v>
      </c>
    </row>
    <row r="4" spans="1:12" ht="63.75">
      <c r="A4" s="3">
        <f>A3+1</f>
        <v>2</v>
      </c>
      <c r="B4" s="3" t="s">
        <v>1</v>
      </c>
      <c r="C4" s="8" t="s">
        <v>28</v>
      </c>
      <c r="D4" s="6" t="s">
        <v>73</v>
      </c>
      <c r="E4" s="7" t="s">
        <v>11</v>
      </c>
      <c r="F4" s="3">
        <v>229</v>
      </c>
      <c r="G4" s="9">
        <v>16761564.16</v>
      </c>
      <c r="H4" s="3">
        <v>2</v>
      </c>
      <c r="I4" s="9">
        <f>F4*100/268</f>
        <v>85.44776119402985</v>
      </c>
      <c r="J4" s="9">
        <f>G4*100/49972252.26</f>
        <v>33.54174247098464</v>
      </c>
      <c r="K4" s="9">
        <f>H4*100/5</f>
        <v>40</v>
      </c>
      <c r="L4" s="9">
        <f t="shared" si="0"/>
        <v>55.595801466005796</v>
      </c>
    </row>
    <row r="5" spans="1:12" ht="38.25">
      <c r="A5" s="3">
        <f>A4+1</f>
        <v>3</v>
      </c>
      <c r="B5" s="3" t="s">
        <v>3</v>
      </c>
      <c r="C5" s="10" t="s">
        <v>29</v>
      </c>
      <c r="D5" s="10" t="s">
        <v>31</v>
      </c>
      <c r="E5" s="7" t="s">
        <v>11</v>
      </c>
      <c r="F5" s="3">
        <v>110</v>
      </c>
      <c r="G5" s="9">
        <v>45338687.92</v>
      </c>
      <c r="H5" s="3">
        <v>3</v>
      </c>
      <c r="I5" s="9">
        <f>F5*100/268</f>
        <v>41.04477611940298</v>
      </c>
      <c r="J5" s="9">
        <f>G5*100/49972252.26</f>
        <v>90.7277256268297</v>
      </c>
      <c r="K5" s="9">
        <f>H5*100/5</f>
        <v>60</v>
      </c>
      <c r="L5" s="9">
        <f t="shared" si="0"/>
        <v>64.70900069849307</v>
      </c>
    </row>
    <row r="6" spans="1:12" ht="38.25">
      <c r="A6" s="3">
        <f>A5+1</f>
        <v>4</v>
      </c>
      <c r="B6" s="3" t="s">
        <v>4</v>
      </c>
      <c r="C6" s="10" t="s">
        <v>29</v>
      </c>
      <c r="D6" s="10" t="s">
        <v>31</v>
      </c>
      <c r="E6" s="7" t="s">
        <v>11</v>
      </c>
      <c r="F6" s="3">
        <v>231</v>
      </c>
      <c r="G6" s="9">
        <v>18564009.34</v>
      </c>
      <c r="H6" s="3">
        <v>5</v>
      </c>
      <c r="I6" s="9">
        <f>F6*100/268</f>
        <v>86.19402985074628</v>
      </c>
      <c r="J6" s="9">
        <f>G6*100/49972252.26</f>
        <v>37.14863449302535</v>
      </c>
      <c r="K6" s="9">
        <v>100</v>
      </c>
      <c r="L6" s="9">
        <f t="shared" si="0"/>
        <v>69.33706573750865</v>
      </c>
    </row>
    <row r="7" spans="1:12" ht="38.25">
      <c r="A7" s="3">
        <f>A6+1</f>
        <v>5</v>
      </c>
      <c r="B7" s="3" t="s">
        <v>5</v>
      </c>
      <c r="C7" s="11" t="s">
        <v>12</v>
      </c>
      <c r="D7" s="11" t="s">
        <v>32</v>
      </c>
      <c r="E7" s="7" t="s">
        <v>11</v>
      </c>
      <c r="F7" s="3">
        <v>71</v>
      </c>
      <c r="G7" s="9">
        <v>7254330.53</v>
      </c>
      <c r="H7" s="3">
        <v>2</v>
      </c>
      <c r="I7" s="9">
        <f>F7*100/268</f>
        <v>26.492537313432837</v>
      </c>
      <c r="J7" s="9">
        <f>G7*100/49972252.26</f>
        <v>14.516717181880328</v>
      </c>
      <c r="K7" s="9">
        <f>H7*100/5</f>
        <v>40</v>
      </c>
      <c r="L7" s="9">
        <f t="shared" si="0"/>
        <v>24.403701798125265</v>
      </c>
    </row>
    <row r="8" spans="1:12" ht="38.25">
      <c r="A8" s="3">
        <f>A7+1</f>
        <v>6</v>
      </c>
      <c r="B8" s="3" t="s">
        <v>6</v>
      </c>
      <c r="C8" s="11" t="s">
        <v>12</v>
      </c>
      <c r="D8" s="11" t="s">
        <v>32</v>
      </c>
      <c r="E8" s="7" t="s">
        <v>11</v>
      </c>
      <c r="F8" s="3">
        <v>36</v>
      </c>
      <c r="G8" s="9">
        <v>2014308.43</v>
      </c>
      <c r="H8" s="3">
        <v>4</v>
      </c>
      <c r="I8" s="9">
        <f>F8*100/268</f>
        <v>13.432835820895523</v>
      </c>
      <c r="J8" s="9">
        <f>G8*100/49972252.26</f>
        <v>4.030853801665333</v>
      </c>
      <c r="K8" s="9">
        <f>H8*100/5</f>
        <v>80</v>
      </c>
      <c r="L8" s="9">
        <f t="shared" si="0"/>
        <v>22.985475849024343</v>
      </c>
    </row>
    <row r="9" spans="1:12" ht="12.75" customHeight="1">
      <c r="A9" s="111" t="s">
        <v>26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2.75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3" spans="1:12" ht="12.75">
      <c r="A13" s="3"/>
      <c r="B13" s="3"/>
      <c r="C13" s="11"/>
      <c r="D13" s="11"/>
      <c r="E13" s="7"/>
      <c r="F13" s="3"/>
      <c r="G13" s="9"/>
      <c r="H13" s="3"/>
      <c r="I13" s="9"/>
      <c r="J13" s="9"/>
      <c r="K13" s="9"/>
      <c r="L13" s="9"/>
    </row>
    <row r="14" spans="1:12" ht="12.75">
      <c r="A14" s="3"/>
      <c r="B14" s="3"/>
      <c r="C14" s="10"/>
      <c r="D14" s="10"/>
      <c r="E14" s="7"/>
      <c r="F14" s="3"/>
      <c r="G14" s="9"/>
      <c r="H14" s="3"/>
      <c r="I14" s="9"/>
      <c r="J14" s="9"/>
      <c r="K14" s="9"/>
      <c r="L14" s="9"/>
    </row>
    <row r="15" spans="1:12" ht="12.75">
      <c r="A15" s="3"/>
      <c r="B15" s="3"/>
      <c r="C15" s="3"/>
      <c r="D15" s="3"/>
      <c r="E15" s="3"/>
      <c r="F15" s="3"/>
      <c r="G15" s="9"/>
      <c r="H15" s="3"/>
      <c r="I15" s="9"/>
      <c r="J15" s="9"/>
      <c r="K15" s="9"/>
      <c r="L15" s="9"/>
    </row>
  </sheetData>
  <sheetProtection/>
  <mergeCells count="2">
    <mergeCell ref="A9:L9"/>
    <mergeCell ref="A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11.25390625" style="0" customWidth="1"/>
    <col min="3" max="3" width="21.375" style="0" customWidth="1"/>
    <col min="4" max="4" width="29.875" style="0" customWidth="1"/>
    <col min="6" max="6" width="6.875" style="0" customWidth="1"/>
    <col min="7" max="7" width="13.25390625" style="0" customWidth="1"/>
    <col min="8" max="8" width="11.125" style="0" customWidth="1"/>
    <col min="9" max="9" width="16.25390625" style="0" customWidth="1"/>
    <col min="10" max="10" width="13.625" style="0" customWidth="1"/>
    <col min="11" max="11" width="16.875" style="0" customWidth="1"/>
    <col min="12" max="12" width="13.00390625" style="0" customWidth="1"/>
  </cols>
  <sheetData>
    <row r="1" spans="1:12" ht="12.75">
      <c r="A1" s="12" t="s">
        <v>83</v>
      </c>
      <c r="B1" s="1"/>
      <c r="C1" s="4"/>
      <c r="D1" s="4"/>
      <c r="E1" s="5"/>
      <c r="F1" s="1"/>
      <c r="G1" s="2"/>
      <c r="H1" s="1"/>
      <c r="I1" s="2"/>
      <c r="J1" s="2"/>
      <c r="K1" s="2"/>
      <c r="L1" s="2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76.5">
      <c r="A3" s="3">
        <v>1</v>
      </c>
      <c r="B3" s="3" t="s">
        <v>0</v>
      </c>
      <c r="C3" s="8" t="s">
        <v>28</v>
      </c>
      <c r="D3" s="6" t="s">
        <v>30</v>
      </c>
      <c r="E3" s="7" t="s">
        <v>11</v>
      </c>
      <c r="F3" s="3">
        <v>268</v>
      </c>
      <c r="G3" s="9">
        <v>49972252.26</v>
      </c>
      <c r="H3" s="3">
        <v>2</v>
      </c>
      <c r="I3" s="9">
        <v>100</v>
      </c>
      <c r="J3" s="9">
        <v>100</v>
      </c>
      <c r="K3" s="9">
        <v>40</v>
      </c>
      <c r="L3" s="9">
        <v>88</v>
      </c>
    </row>
    <row r="4" spans="1:12" ht="76.5">
      <c r="A4" s="3">
        <v>2</v>
      </c>
      <c r="B4" s="3" t="s">
        <v>1</v>
      </c>
      <c r="C4" s="8" t="s">
        <v>28</v>
      </c>
      <c r="D4" s="6" t="s">
        <v>73</v>
      </c>
      <c r="E4" s="7" t="s">
        <v>11</v>
      </c>
      <c r="F4" s="3">
        <v>229</v>
      </c>
      <c r="G4" s="9">
        <v>16761564.16</v>
      </c>
      <c r="H4" s="3">
        <v>2</v>
      </c>
      <c r="I4" s="9">
        <v>85.44776119402985</v>
      </c>
      <c r="J4" s="9">
        <v>33.54174247098464</v>
      </c>
      <c r="K4" s="9">
        <v>40</v>
      </c>
      <c r="L4" s="9">
        <v>55.595801466005796</v>
      </c>
    </row>
    <row r="5" spans="1:12" ht="63.75">
      <c r="A5" s="3">
        <v>3</v>
      </c>
      <c r="B5" s="3" t="s">
        <v>5</v>
      </c>
      <c r="C5" s="11" t="s">
        <v>12</v>
      </c>
      <c r="D5" s="11" t="s">
        <v>32</v>
      </c>
      <c r="E5" s="7" t="s">
        <v>11</v>
      </c>
      <c r="F5" s="3">
        <v>71</v>
      </c>
      <c r="G5" s="9">
        <v>7254330.53</v>
      </c>
      <c r="H5" s="3">
        <v>2</v>
      </c>
      <c r="I5" s="9">
        <v>26.492537313432837</v>
      </c>
      <c r="J5" s="9">
        <v>14.516717181880328</v>
      </c>
      <c r="K5" s="9">
        <v>40</v>
      </c>
      <c r="L5" s="9">
        <v>24.403701798125265</v>
      </c>
    </row>
    <row r="6" spans="1:12" ht="63.75">
      <c r="A6" s="3">
        <v>4</v>
      </c>
      <c r="B6" s="3" t="s">
        <v>6</v>
      </c>
      <c r="C6" s="11" t="s">
        <v>12</v>
      </c>
      <c r="D6" s="11" t="s">
        <v>32</v>
      </c>
      <c r="E6" s="7" t="s">
        <v>11</v>
      </c>
      <c r="F6" s="3">
        <v>36</v>
      </c>
      <c r="G6" s="9">
        <v>2014308.43</v>
      </c>
      <c r="H6" s="3">
        <v>4</v>
      </c>
      <c r="I6" s="9">
        <v>13.432835820895523</v>
      </c>
      <c r="J6" s="9">
        <v>4.030853801665333</v>
      </c>
      <c r="K6" s="9">
        <v>80</v>
      </c>
      <c r="L6" s="9">
        <v>22.985475849024343</v>
      </c>
    </row>
    <row r="7" spans="1:12" ht="12.75">
      <c r="A7" s="111" t="s">
        <v>26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>
      <c r="A8" s="112" t="s">
        <v>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</sheetData>
  <sheetProtection/>
  <mergeCells count="2">
    <mergeCell ref="A7:L7"/>
    <mergeCell ref="A8:L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375" style="0" customWidth="1"/>
    <col min="3" max="3" width="17.25390625" style="0" customWidth="1"/>
    <col min="4" max="4" width="31.375" style="0" customWidth="1"/>
    <col min="5" max="5" width="11.25390625" style="0" customWidth="1"/>
    <col min="7" max="7" width="13.75390625" style="0" customWidth="1"/>
    <col min="8" max="8" width="10.375" style="0" customWidth="1"/>
    <col min="9" max="9" width="15.75390625" style="0" customWidth="1"/>
    <col min="10" max="10" width="14.00390625" style="0" customWidth="1"/>
    <col min="11" max="11" width="17.125" style="0" customWidth="1"/>
    <col min="12" max="12" width="14.75390625" style="0" customWidth="1"/>
  </cols>
  <sheetData>
    <row r="1" spans="1:12" ht="12.75">
      <c r="A1" s="12" t="s">
        <v>84</v>
      </c>
      <c r="B1" s="1"/>
      <c r="C1" s="4"/>
      <c r="D1" s="4"/>
      <c r="E1" s="5"/>
      <c r="F1" s="1"/>
      <c r="G1" s="2"/>
      <c r="H1" s="1"/>
      <c r="I1" s="2"/>
      <c r="J1" s="2"/>
      <c r="K1" s="2"/>
      <c r="L1" s="2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87.75" customHeight="1">
      <c r="A3" s="3">
        <v>1</v>
      </c>
      <c r="B3" s="3" t="s">
        <v>0</v>
      </c>
      <c r="C3" s="8" t="s">
        <v>72</v>
      </c>
      <c r="D3" s="6" t="s">
        <v>30</v>
      </c>
      <c r="E3" s="7" t="s">
        <v>11</v>
      </c>
      <c r="F3" s="3">
        <v>738</v>
      </c>
      <c r="G3" s="9">
        <v>230830961.61</v>
      </c>
      <c r="H3" s="3">
        <v>2</v>
      </c>
      <c r="I3" s="9">
        <v>100</v>
      </c>
      <c r="J3" s="9">
        <v>100</v>
      </c>
      <c r="K3" s="9">
        <v>66.67</v>
      </c>
      <c r="L3" s="9">
        <f>(I3*2+J3*2+K3)/5</f>
        <v>93.334</v>
      </c>
    </row>
    <row r="4" spans="1:12" ht="95.25" customHeight="1">
      <c r="A4" s="3">
        <v>2</v>
      </c>
      <c r="B4" s="3" t="s">
        <v>1</v>
      </c>
      <c r="C4" s="8" t="s">
        <v>72</v>
      </c>
      <c r="D4" s="6" t="s">
        <v>73</v>
      </c>
      <c r="E4" s="7" t="s">
        <v>11</v>
      </c>
      <c r="F4" s="3">
        <v>258</v>
      </c>
      <c r="G4" s="9">
        <v>53774317.49</v>
      </c>
      <c r="H4" s="3">
        <v>2</v>
      </c>
      <c r="I4" s="9">
        <v>34.96</v>
      </c>
      <c r="J4" s="9">
        <v>23.3</v>
      </c>
      <c r="K4" s="9">
        <v>66.67</v>
      </c>
      <c r="L4" s="9">
        <f>(I4*2+J4*2+K4)/5</f>
        <v>36.638</v>
      </c>
    </row>
    <row r="5" spans="1:12" ht="66" customHeight="1">
      <c r="A5" s="3">
        <v>3</v>
      </c>
      <c r="B5" s="3" t="s">
        <v>5</v>
      </c>
      <c r="C5" s="11" t="s">
        <v>12</v>
      </c>
      <c r="D5" s="11" t="s">
        <v>32</v>
      </c>
      <c r="E5" s="7" t="s">
        <v>11</v>
      </c>
      <c r="F5" s="3">
        <v>39</v>
      </c>
      <c r="G5" s="9">
        <v>2306155.5</v>
      </c>
      <c r="H5" s="3">
        <v>3</v>
      </c>
      <c r="I5" s="9">
        <v>5.28</v>
      </c>
      <c r="J5" s="9">
        <v>1</v>
      </c>
      <c r="K5" s="9">
        <v>100</v>
      </c>
      <c r="L5" s="9">
        <f>(I5*2+J5*2+K5)/5</f>
        <v>22.512</v>
      </c>
    </row>
    <row r="6" spans="1:12" ht="76.5" customHeight="1">
      <c r="A6" s="3">
        <v>4</v>
      </c>
      <c r="B6" s="3" t="s">
        <v>6</v>
      </c>
      <c r="C6" s="11" t="s">
        <v>12</v>
      </c>
      <c r="D6" s="11" t="s">
        <v>32</v>
      </c>
      <c r="E6" s="7" t="s">
        <v>11</v>
      </c>
      <c r="F6" s="3">
        <v>61</v>
      </c>
      <c r="G6" s="9">
        <v>4912309.75</v>
      </c>
      <c r="H6" s="3">
        <v>3</v>
      </c>
      <c r="I6" s="9">
        <v>8.27</v>
      </c>
      <c r="J6" s="9">
        <v>2.13</v>
      </c>
      <c r="K6" s="9">
        <v>100</v>
      </c>
      <c r="L6" s="9">
        <f>(I6*2+J6*2+K6)/5</f>
        <v>24.16</v>
      </c>
    </row>
    <row r="7" spans="1:12" ht="12.75">
      <c r="A7" s="111" t="s">
        <v>26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>
      <c r="A8" s="112" t="s">
        <v>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"/>
      <c r="B9" s="1"/>
      <c r="C9" s="1"/>
      <c r="D9" s="1"/>
      <c r="E9" s="1"/>
      <c r="F9" s="1"/>
      <c r="G9" s="2"/>
      <c r="H9" s="1"/>
      <c r="I9" s="2"/>
      <c r="J9" s="2"/>
      <c r="K9" s="2"/>
      <c r="L9" s="2"/>
    </row>
    <row r="10" spans="1:12" ht="12.75">
      <c r="A10" s="1"/>
      <c r="B10" s="1"/>
      <c r="C10" s="1"/>
      <c r="D10" s="1"/>
      <c r="E10" s="1"/>
      <c r="F10" s="1"/>
      <c r="G10" s="2"/>
      <c r="H10" s="1"/>
      <c r="I10" s="2"/>
      <c r="J10" s="2"/>
      <c r="K10" s="2"/>
      <c r="L10" s="2"/>
    </row>
    <row r="11" spans="1:12" ht="12.75">
      <c r="A11" s="1"/>
      <c r="B11" s="1"/>
      <c r="C11" s="1"/>
      <c r="D11" s="1"/>
      <c r="E11" s="1"/>
      <c r="F11" s="1"/>
      <c r="G11" s="2"/>
      <c r="H11" s="1"/>
      <c r="I11" s="2"/>
      <c r="J11" s="2"/>
      <c r="K11" s="2"/>
      <c r="L11" s="2"/>
    </row>
    <row r="12" spans="1:12" ht="12.75">
      <c r="A12" s="1"/>
      <c r="B12" s="1"/>
      <c r="C12" s="1"/>
      <c r="D12" s="1"/>
      <c r="E12" s="1"/>
      <c r="F12" s="1"/>
      <c r="G12" s="2"/>
      <c r="H12" s="1"/>
      <c r="I12" s="2"/>
      <c r="J12" s="2"/>
      <c r="K12" s="2"/>
      <c r="L12" s="2"/>
    </row>
    <row r="13" spans="1:12" ht="12.75">
      <c r="A13" s="3"/>
      <c r="B13" s="3"/>
      <c r="C13" s="10"/>
      <c r="D13" s="10"/>
      <c r="E13" s="7"/>
      <c r="F13" s="3"/>
      <c r="G13" s="9"/>
      <c r="H13" s="3"/>
      <c r="I13" s="9"/>
      <c r="J13" s="9"/>
      <c r="K13" s="9"/>
      <c r="L13" s="9"/>
    </row>
    <row r="14" spans="1:12" ht="12.75">
      <c r="A14" s="3"/>
      <c r="B14" s="3"/>
      <c r="C14" s="10"/>
      <c r="D14" s="10"/>
      <c r="E14" s="7"/>
      <c r="F14" s="3"/>
      <c r="G14" s="9"/>
      <c r="H14" s="3"/>
      <c r="I14" s="9"/>
      <c r="J14" s="9"/>
      <c r="K14" s="9"/>
      <c r="L14" s="9"/>
    </row>
  </sheetData>
  <sheetProtection/>
  <mergeCells count="2">
    <mergeCell ref="A7:L7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3" width="22.00390625" style="1" customWidth="1"/>
    <col min="4" max="4" width="24.125" style="1" customWidth="1"/>
    <col min="5" max="5" width="20.75390625" style="1" customWidth="1"/>
    <col min="6" max="6" width="11.75390625" style="1" customWidth="1"/>
    <col min="7" max="7" width="20.75390625" style="2" customWidth="1"/>
    <col min="8" max="8" width="11.75390625" style="1" customWidth="1"/>
    <col min="9" max="12" width="20.75390625" style="2" customWidth="1"/>
  </cols>
  <sheetData>
    <row r="1" spans="1:5" ht="12.75">
      <c r="A1" s="12" t="s">
        <v>85</v>
      </c>
      <c r="C1" s="4"/>
      <c r="D1" s="4"/>
      <c r="E1" s="5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127.5">
      <c r="A3" s="3">
        <v>1</v>
      </c>
      <c r="B3" s="3" t="s">
        <v>0</v>
      </c>
      <c r="C3" s="8" t="s">
        <v>72</v>
      </c>
      <c r="D3" s="6" t="s">
        <v>30</v>
      </c>
      <c r="E3" s="7" t="s">
        <v>11</v>
      </c>
      <c r="F3" s="3">
        <v>65</v>
      </c>
      <c r="G3" s="9">
        <v>4700402.39</v>
      </c>
      <c r="H3" s="3">
        <v>2</v>
      </c>
      <c r="I3" s="9">
        <v>10.27</v>
      </c>
      <c r="J3" s="9">
        <v>2.98</v>
      </c>
      <c r="K3" s="9">
        <v>66.67</v>
      </c>
      <c r="L3" s="9">
        <v>18.63</v>
      </c>
    </row>
    <row r="4" spans="1:12" ht="127.5">
      <c r="A4" s="3">
        <v>2</v>
      </c>
      <c r="B4" s="3" t="s">
        <v>1</v>
      </c>
      <c r="C4" s="8" t="s">
        <v>72</v>
      </c>
      <c r="D4" s="6" t="s">
        <v>73</v>
      </c>
      <c r="E4" s="7" t="s">
        <v>11</v>
      </c>
      <c r="F4" s="3">
        <v>103</v>
      </c>
      <c r="G4" s="9">
        <v>11494643.64</v>
      </c>
      <c r="H4" s="3">
        <v>2</v>
      </c>
      <c r="I4" s="9">
        <v>16.27</v>
      </c>
      <c r="J4" s="9">
        <v>7.28</v>
      </c>
      <c r="K4" s="9">
        <v>66.67</v>
      </c>
      <c r="L4" s="9">
        <v>22.75</v>
      </c>
    </row>
    <row r="5" spans="1:12" ht="89.25">
      <c r="A5" s="3">
        <v>3</v>
      </c>
      <c r="B5" s="3" t="s">
        <v>5</v>
      </c>
      <c r="C5" s="11" t="s">
        <v>12</v>
      </c>
      <c r="D5" s="11" t="s">
        <v>32</v>
      </c>
      <c r="E5" s="7" t="s">
        <v>11</v>
      </c>
      <c r="F5" s="3">
        <v>633</v>
      </c>
      <c r="G5" s="9">
        <v>157977205.35</v>
      </c>
      <c r="H5" s="3">
        <v>3</v>
      </c>
      <c r="I5" s="9">
        <v>100</v>
      </c>
      <c r="J5" s="9">
        <v>100</v>
      </c>
      <c r="K5" s="9">
        <v>100</v>
      </c>
      <c r="L5" s="9">
        <v>100</v>
      </c>
    </row>
    <row r="6" spans="1:12" ht="12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2.75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10" spans="1:12" ht="12.75">
      <c r="A10" s="3"/>
      <c r="B10" s="3"/>
      <c r="C10" s="3"/>
      <c r="D10" s="3"/>
      <c r="E10" s="3"/>
      <c r="F10" s="3"/>
      <c r="G10" s="9"/>
      <c r="H10" s="3"/>
      <c r="I10" s="9"/>
      <c r="J10" s="9"/>
      <c r="K10" s="9"/>
      <c r="L10" s="9"/>
    </row>
    <row r="11" spans="1:12" ht="12.75">
      <c r="A11" s="3"/>
      <c r="B11" s="3"/>
      <c r="C11" s="3"/>
      <c r="D11" s="3"/>
      <c r="E11" s="3"/>
      <c r="F11" s="3"/>
      <c r="G11" s="9"/>
      <c r="H11" s="3"/>
      <c r="I11" s="9"/>
      <c r="J11" s="9"/>
      <c r="K11" s="9"/>
      <c r="L11" s="9"/>
    </row>
    <row r="12" spans="1:12" ht="12.75">
      <c r="A12" s="3"/>
      <c r="B12" s="3"/>
      <c r="C12" s="3"/>
      <c r="D12" s="3"/>
      <c r="E12" s="3"/>
      <c r="F12" s="3"/>
      <c r="G12" s="9"/>
      <c r="H12" s="3"/>
      <c r="I12" s="9"/>
      <c r="J12" s="9"/>
      <c r="K12" s="9"/>
      <c r="L12" s="9"/>
    </row>
    <row r="13" spans="1:12" ht="12.75">
      <c r="A13" s="3"/>
      <c r="B13" s="3"/>
      <c r="C13" s="3"/>
      <c r="D13" s="3"/>
      <c r="E13" s="3"/>
      <c r="F13" s="3"/>
      <c r="G13" s="9"/>
      <c r="H13" s="3"/>
      <c r="I13" s="9"/>
      <c r="J13" s="9"/>
      <c r="K13" s="9"/>
      <c r="L13" s="9"/>
    </row>
    <row r="14" spans="1:12" ht="12.75">
      <c r="A14" s="3"/>
      <c r="B14" s="3"/>
      <c r="C14" s="3"/>
      <c r="D14" s="3"/>
      <c r="E14" s="3"/>
      <c r="F14" s="3"/>
      <c r="G14" s="9"/>
      <c r="H14" s="3"/>
      <c r="I14" s="9"/>
      <c r="J14" s="9"/>
      <c r="K14" s="9"/>
      <c r="L14" s="9"/>
    </row>
    <row r="15" spans="1:12" ht="12.75">
      <c r="A15" s="3"/>
      <c r="B15" s="3"/>
      <c r="C15" s="3"/>
      <c r="D15" s="3"/>
      <c r="E15" s="3"/>
      <c r="F15" s="3"/>
      <c r="G15" s="9"/>
      <c r="H15" s="3"/>
      <c r="I15" s="9"/>
      <c r="J15" s="9"/>
      <c r="K15" s="9"/>
      <c r="L15" s="9"/>
    </row>
    <row r="16" spans="1:12" ht="12.75">
      <c r="A16" s="3"/>
      <c r="B16" s="3"/>
      <c r="C16" s="3"/>
      <c r="D16" s="3"/>
      <c r="E16" s="3"/>
      <c r="F16" s="3"/>
      <c r="G16" s="9"/>
      <c r="H16" s="3"/>
      <c r="I16" s="9"/>
      <c r="J16" s="9"/>
      <c r="K16" s="9"/>
      <c r="L16" s="9"/>
    </row>
    <row r="17" spans="1:12" ht="12.75">
      <c r="A17" s="3"/>
      <c r="B17" s="3"/>
      <c r="C17" s="3"/>
      <c r="D17" s="3"/>
      <c r="E17" s="3"/>
      <c r="F17" s="3"/>
      <c r="G17" s="9"/>
      <c r="H17" s="3"/>
      <c r="I17" s="9"/>
      <c r="J17" s="9"/>
      <c r="K17" s="9"/>
      <c r="L17" s="9"/>
    </row>
    <row r="18" spans="1:12" ht="12.75">
      <c r="A18" s="3"/>
      <c r="B18" s="3"/>
      <c r="C18" s="3"/>
      <c r="D18" s="3"/>
      <c r="E18" s="3"/>
      <c r="F18" s="3"/>
      <c r="G18" s="9"/>
      <c r="H18" s="3"/>
      <c r="I18" s="9"/>
      <c r="J18" s="9"/>
      <c r="K18" s="9"/>
      <c r="L18" s="9"/>
    </row>
    <row r="19" spans="1:12" ht="12.75">
      <c r="A19" s="3"/>
      <c r="B19" s="3"/>
      <c r="C19" s="3"/>
      <c r="D19" s="3"/>
      <c r="E19" s="3"/>
      <c r="F19" s="3"/>
      <c r="G19" s="9"/>
      <c r="H19" s="3"/>
      <c r="I19" s="9"/>
      <c r="J19" s="9"/>
      <c r="K19" s="9"/>
      <c r="L19" s="9"/>
    </row>
    <row r="20" spans="1:12" ht="12.75">
      <c r="A20" s="3"/>
      <c r="B20" s="3"/>
      <c r="C20" s="3"/>
      <c r="D20" s="3"/>
      <c r="E20" s="3"/>
      <c r="F20" s="3"/>
      <c r="G20" s="9"/>
      <c r="H20" s="3"/>
      <c r="I20" s="9"/>
      <c r="J20" s="9"/>
      <c r="K20" s="9"/>
      <c r="L20" s="9"/>
    </row>
    <row r="21" spans="1:12" ht="12.75">
      <c r="A21" s="3"/>
      <c r="B21" s="3"/>
      <c r="C21" s="3"/>
      <c r="D21" s="3"/>
      <c r="E21" s="3"/>
      <c r="F21" s="3"/>
      <c r="G21" s="9"/>
      <c r="H21" s="3"/>
      <c r="I21" s="9"/>
      <c r="J21" s="9"/>
      <c r="K21" s="9"/>
      <c r="L21" s="9"/>
    </row>
    <row r="22" spans="1:12" ht="12.75">
      <c r="A22" s="3"/>
      <c r="B22" s="3"/>
      <c r="C22" s="3"/>
      <c r="D22" s="3"/>
      <c r="E22" s="3"/>
      <c r="F22" s="3"/>
      <c r="G22" s="9"/>
      <c r="H22" s="3"/>
      <c r="I22" s="9"/>
      <c r="J22" s="9"/>
      <c r="K22" s="9"/>
      <c r="L22" s="9"/>
    </row>
    <row r="23" spans="1:12" ht="12.75">
      <c r="A23" s="3"/>
      <c r="B23" s="3"/>
      <c r="C23" s="3"/>
      <c r="D23" s="3"/>
      <c r="E23" s="3"/>
      <c r="F23" s="3"/>
      <c r="G23" s="9"/>
      <c r="H23" s="3"/>
      <c r="I23" s="9"/>
      <c r="J23" s="9"/>
      <c r="K23" s="9"/>
      <c r="L23" s="9"/>
    </row>
    <row r="24" spans="1:12" ht="12.75">
      <c r="A24" s="3"/>
      <c r="B24" s="3"/>
      <c r="C24" s="3"/>
      <c r="D24" s="3"/>
      <c r="E24" s="3"/>
      <c r="F24" s="3"/>
      <c r="G24" s="9"/>
      <c r="H24" s="3"/>
      <c r="I24" s="9"/>
      <c r="J24" s="9"/>
      <c r="K24" s="9"/>
      <c r="L24" s="9"/>
    </row>
    <row r="25" spans="1:12" ht="12.75">
      <c r="A25" s="3"/>
      <c r="B25" s="3"/>
      <c r="C25" s="3"/>
      <c r="D25" s="3"/>
      <c r="E25" s="3"/>
      <c r="F25" s="3"/>
      <c r="G25" s="9"/>
      <c r="H25" s="3"/>
      <c r="I25" s="9"/>
      <c r="J25" s="9"/>
      <c r="K25" s="9"/>
      <c r="L25" s="9"/>
    </row>
    <row r="26" spans="1:12" ht="12.75">
      <c r="A26" s="3"/>
      <c r="B26" s="3"/>
      <c r="C26" s="3"/>
      <c r="D26" s="3"/>
      <c r="E26" s="3"/>
      <c r="F26" s="3"/>
      <c r="G26" s="9"/>
      <c r="H26" s="3"/>
      <c r="I26" s="9"/>
      <c r="J26" s="9"/>
      <c r="K26" s="9"/>
      <c r="L26" s="9"/>
    </row>
    <row r="27" spans="1:12" ht="12.75">
      <c r="A27" s="3"/>
      <c r="B27" s="3"/>
      <c r="C27" s="3"/>
      <c r="D27" s="3"/>
      <c r="E27" s="3"/>
      <c r="F27" s="3"/>
      <c r="G27" s="9"/>
      <c r="H27" s="3"/>
      <c r="I27" s="9"/>
      <c r="J27" s="9"/>
      <c r="K27" s="9"/>
      <c r="L27" s="9"/>
    </row>
    <row r="28" spans="1:12" ht="12.75">
      <c r="A28" s="3"/>
      <c r="B28" s="3"/>
      <c r="C28" s="3"/>
      <c r="D28" s="3"/>
      <c r="E28" s="3"/>
      <c r="F28" s="3"/>
      <c r="G28" s="9"/>
      <c r="H28" s="3"/>
      <c r="I28" s="9"/>
      <c r="J28" s="9"/>
      <c r="K28" s="9"/>
      <c r="L28" s="9"/>
    </row>
    <row r="29" spans="1:12" ht="12.75">
      <c r="A29" s="3"/>
      <c r="B29" s="3"/>
      <c r="C29" s="3"/>
      <c r="D29" s="3"/>
      <c r="E29" s="3"/>
      <c r="F29" s="3"/>
      <c r="G29" s="9"/>
      <c r="H29" s="3"/>
      <c r="I29" s="9"/>
      <c r="J29" s="9"/>
      <c r="K29" s="9"/>
      <c r="L29" s="9"/>
    </row>
  </sheetData>
  <sheetProtection/>
  <mergeCells count="2">
    <mergeCell ref="A6:L6"/>
    <mergeCell ref="A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6.625" style="1" customWidth="1"/>
    <col min="3" max="3" width="21.75390625" style="1" customWidth="1"/>
    <col min="4" max="4" width="30.25390625" style="1" customWidth="1"/>
    <col min="5" max="5" width="14.25390625" style="1" customWidth="1"/>
    <col min="6" max="6" width="8.00390625" style="1" customWidth="1"/>
    <col min="7" max="7" width="14.25390625" style="2" customWidth="1"/>
    <col min="8" max="8" width="10.625" style="1" customWidth="1"/>
    <col min="9" max="10" width="13.25390625" style="2" customWidth="1"/>
    <col min="11" max="11" width="13.625" style="2" customWidth="1"/>
    <col min="12" max="12" width="11.625" style="2" customWidth="1"/>
  </cols>
  <sheetData>
    <row r="1" spans="1:5" ht="12.75">
      <c r="A1" s="12" t="s">
        <v>86</v>
      </c>
      <c r="C1" s="4"/>
      <c r="D1" s="4"/>
      <c r="E1" s="5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76.5">
      <c r="A3" s="3">
        <v>1</v>
      </c>
      <c r="B3" s="3" t="s">
        <v>0</v>
      </c>
      <c r="C3" s="8" t="s">
        <v>28</v>
      </c>
      <c r="D3" s="6" t="s">
        <v>30</v>
      </c>
      <c r="E3" s="7" t="s">
        <v>11</v>
      </c>
      <c r="F3" s="3">
        <v>210</v>
      </c>
      <c r="G3" s="9">
        <v>14285719.46</v>
      </c>
      <c r="H3" s="3">
        <v>2</v>
      </c>
      <c r="I3" s="9">
        <v>18.42</v>
      </c>
      <c r="J3" s="9">
        <v>4.03</v>
      </c>
      <c r="K3" s="9">
        <v>100</v>
      </c>
      <c r="L3" s="9">
        <f>(2*I3+2*J3+K3)/5</f>
        <v>28.98</v>
      </c>
    </row>
    <row r="4" spans="1:12" ht="76.5">
      <c r="A4" s="3">
        <v>2</v>
      </c>
      <c r="B4" s="3" t="s">
        <v>1</v>
      </c>
      <c r="C4" s="8" t="s">
        <v>28</v>
      </c>
      <c r="D4" s="6" t="s">
        <v>73</v>
      </c>
      <c r="E4" s="7" t="s">
        <v>11</v>
      </c>
      <c r="F4" s="3">
        <v>1140</v>
      </c>
      <c r="G4" s="9">
        <v>354536284.83</v>
      </c>
      <c r="H4" s="3">
        <v>2</v>
      </c>
      <c r="I4" s="9">
        <v>100</v>
      </c>
      <c r="J4" s="9">
        <v>100</v>
      </c>
      <c r="K4" s="9">
        <v>100</v>
      </c>
      <c r="L4" s="9">
        <f>(2*I4+2*J4+K4)/5</f>
        <v>100</v>
      </c>
    </row>
    <row r="5" spans="1:12" ht="63.75">
      <c r="A5" s="3">
        <v>3</v>
      </c>
      <c r="B5" s="3" t="s">
        <v>6</v>
      </c>
      <c r="C5" s="11" t="s">
        <v>12</v>
      </c>
      <c r="D5" s="11" t="s">
        <v>32</v>
      </c>
      <c r="E5" s="7" t="s">
        <v>11</v>
      </c>
      <c r="F5" s="3">
        <v>603</v>
      </c>
      <c r="G5" s="9">
        <v>104949736.83</v>
      </c>
      <c r="H5" s="3">
        <v>2</v>
      </c>
      <c r="I5" s="9">
        <v>52.89</v>
      </c>
      <c r="J5" s="9">
        <v>29.6</v>
      </c>
      <c r="K5" s="9">
        <v>100</v>
      </c>
      <c r="L5" s="9">
        <f>(2*I5+2*J5+K5)/5</f>
        <v>52.996</v>
      </c>
    </row>
    <row r="6" spans="1:12" ht="12.7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2.75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</sheetData>
  <sheetProtection/>
  <mergeCells count="2">
    <mergeCell ref="A6:L6"/>
    <mergeCell ref="A7:L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3.25390625" style="1" customWidth="1"/>
    <col min="3" max="3" width="21.75390625" style="1" customWidth="1"/>
    <col min="4" max="4" width="30.25390625" style="1" customWidth="1"/>
    <col min="5" max="5" width="14.875" style="1" customWidth="1"/>
    <col min="6" max="6" width="7.75390625" style="1" customWidth="1"/>
    <col min="7" max="7" width="13.25390625" style="2" customWidth="1"/>
    <col min="8" max="8" width="10.625" style="1" customWidth="1"/>
    <col min="9" max="9" width="13.25390625" style="2" customWidth="1"/>
    <col min="10" max="10" width="13.625" style="2" customWidth="1"/>
    <col min="11" max="11" width="16.875" style="2" customWidth="1"/>
    <col min="12" max="12" width="12.75390625" style="2" customWidth="1"/>
  </cols>
  <sheetData>
    <row r="1" spans="1:5" ht="12.75">
      <c r="A1" s="12" t="s">
        <v>87</v>
      </c>
      <c r="C1" s="4"/>
      <c r="D1" s="4"/>
      <c r="E1" s="5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76.5">
      <c r="A3" s="3">
        <v>1</v>
      </c>
      <c r="B3" s="3" t="s">
        <v>0</v>
      </c>
      <c r="C3" s="8" t="s">
        <v>72</v>
      </c>
      <c r="D3" s="6" t="s">
        <v>30</v>
      </c>
      <c r="E3" s="7" t="s">
        <v>11</v>
      </c>
      <c r="F3" s="3">
        <v>63</v>
      </c>
      <c r="G3" s="9">
        <v>5530112.82</v>
      </c>
      <c r="H3" s="3">
        <v>2</v>
      </c>
      <c r="I3" s="9">
        <f>F3*100/92</f>
        <v>68.47826086956522</v>
      </c>
      <c r="J3" s="9">
        <f>G3*100/9215088</f>
        <v>60.01150309145176</v>
      </c>
      <c r="K3" s="9">
        <v>100</v>
      </c>
      <c r="L3" s="9">
        <f>(2*I3+2*J3+K3)/5</f>
        <v>71.39590558440679</v>
      </c>
    </row>
    <row r="4" spans="1:12" ht="76.5">
      <c r="A4" s="3">
        <v>2</v>
      </c>
      <c r="B4" s="3" t="s">
        <v>1</v>
      </c>
      <c r="C4" s="8" t="s">
        <v>72</v>
      </c>
      <c r="D4" s="6" t="s">
        <v>73</v>
      </c>
      <c r="E4" s="7" t="s">
        <v>11</v>
      </c>
      <c r="F4" s="3">
        <v>19</v>
      </c>
      <c r="G4" s="9">
        <v>885041.01</v>
      </c>
      <c r="H4" s="3">
        <v>2</v>
      </c>
      <c r="I4" s="9">
        <f>F4*100/92</f>
        <v>20.652173913043477</v>
      </c>
      <c r="J4" s="9">
        <f>G4*100/9215088</f>
        <v>9.604259991874196</v>
      </c>
      <c r="K4" s="9">
        <v>100</v>
      </c>
      <c r="L4" s="9">
        <f>(2*I4+2*J4+K4)/5</f>
        <v>32.10257356196707</v>
      </c>
    </row>
    <row r="5" spans="1:12" ht="63.75">
      <c r="A5" s="3">
        <v>3</v>
      </c>
      <c r="B5" s="3" t="s">
        <v>5</v>
      </c>
      <c r="C5" s="11" t="s">
        <v>12</v>
      </c>
      <c r="D5" s="11" t="s">
        <v>32</v>
      </c>
      <c r="E5" s="7" t="s">
        <v>11</v>
      </c>
      <c r="F5" s="3">
        <v>19</v>
      </c>
      <c r="G5" s="9">
        <v>1783859.34</v>
      </c>
      <c r="H5" s="3">
        <v>1</v>
      </c>
      <c r="I5" s="9">
        <f>F5*100/92</f>
        <v>20.652173913043477</v>
      </c>
      <c r="J5" s="9">
        <f>G5*100/9215088</f>
        <v>19.358028268422395</v>
      </c>
      <c r="K5" s="9">
        <f>H5*100/2</f>
        <v>50</v>
      </c>
      <c r="L5" s="9">
        <f>(2*I5+2*J5+K5)/5</f>
        <v>26.00408087258635</v>
      </c>
    </row>
    <row r="6" spans="1:12" ht="63.75">
      <c r="A6" s="3">
        <v>4</v>
      </c>
      <c r="B6" s="3" t="s">
        <v>6</v>
      </c>
      <c r="C6" s="11" t="s">
        <v>12</v>
      </c>
      <c r="D6" s="11" t="s">
        <v>32</v>
      </c>
      <c r="E6" s="7" t="s">
        <v>11</v>
      </c>
      <c r="F6" s="3">
        <v>18</v>
      </c>
      <c r="G6" s="9">
        <v>2385240.87</v>
      </c>
      <c r="H6" s="3">
        <v>1</v>
      </c>
      <c r="I6" s="9">
        <f>F6*100/92</f>
        <v>19.565217391304348</v>
      </c>
      <c r="J6" s="9">
        <f>G6*100/9215088</f>
        <v>25.884081302316375</v>
      </c>
      <c r="K6" s="9">
        <f>H6*100/2</f>
        <v>50</v>
      </c>
      <c r="L6" s="9">
        <f>(2*I6+2*J6+K6)/5</f>
        <v>28.179719477448288</v>
      </c>
    </row>
    <row r="7" spans="1:12" ht="63.75">
      <c r="A7" s="3">
        <v>5</v>
      </c>
      <c r="B7" s="3" t="s">
        <v>63</v>
      </c>
      <c r="C7" s="11" t="s">
        <v>12</v>
      </c>
      <c r="D7" s="11" t="s">
        <v>32</v>
      </c>
      <c r="E7" s="7" t="s">
        <v>11</v>
      </c>
      <c r="F7" s="3">
        <v>92</v>
      </c>
      <c r="G7" s="9">
        <v>9215088</v>
      </c>
      <c r="H7" s="3">
        <v>1</v>
      </c>
      <c r="I7" s="9">
        <v>100</v>
      </c>
      <c r="J7" s="9">
        <v>100</v>
      </c>
      <c r="K7" s="9">
        <f>H7*100/2</f>
        <v>50</v>
      </c>
      <c r="L7" s="9">
        <f>(2*I7+2*J7+K7)/5</f>
        <v>90</v>
      </c>
    </row>
    <row r="8" spans="1:12" ht="12.75">
      <c r="A8" s="111" t="s">
        <v>26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2.75">
      <c r="A9" s="51" t="s">
        <v>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</sheetData>
  <sheetProtection/>
  <mergeCells count="1">
    <mergeCell ref="A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4" width="20.75390625" style="1" customWidth="1"/>
    <col min="5" max="5" width="14.25390625" style="1" customWidth="1"/>
    <col min="6" max="6" width="11.75390625" style="1" customWidth="1"/>
    <col min="7" max="7" width="13.375" style="2" customWidth="1"/>
    <col min="8" max="8" width="12.75390625" style="1" customWidth="1"/>
    <col min="9" max="9" width="16.25390625" style="2" customWidth="1"/>
    <col min="10" max="10" width="16.75390625" style="2" customWidth="1"/>
    <col min="11" max="12" width="17.25390625" style="2" customWidth="1"/>
  </cols>
  <sheetData>
    <row r="1" spans="1:5" ht="12.75">
      <c r="A1" s="12" t="s">
        <v>88</v>
      </c>
      <c r="C1" s="4"/>
      <c r="D1" s="4"/>
      <c r="E1" s="5"/>
    </row>
    <row r="2" spans="1:12" ht="38.25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153">
      <c r="A3" s="3">
        <v>1</v>
      </c>
      <c r="B3" s="3" t="s">
        <v>0</v>
      </c>
      <c r="C3" s="8" t="s">
        <v>72</v>
      </c>
      <c r="D3" s="6" t="s">
        <v>89</v>
      </c>
      <c r="E3" s="7" t="s">
        <v>11</v>
      </c>
      <c r="F3" s="3">
        <v>297</v>
      </c>
      <c r="G3" s="9">
        <v>56985983.62</v>
      </c>
      <c r="H3" s="3">
        <v>2</v>
      </c>
      <c r="I3" s="9">
        <v>100</v>
      </c>
      <c r="J3" s="9">
        <v>100</v>
      </c>
      <c r="K3" s="9">
        <v>100</v>
      </c>
      <c r="L3" s="9">
        <v>100</v>
      </c>
    </row>
    <row r="4" spans="1:12" ht="153">
      <c r="A4" s="3">
        <v>2</v>
      </c>
      <c r="B4" s="3" t="s">
        <v>1</v>
      </c>
      <c r="C4" s="8" t="s">
        <v>72</v>
      </c>
      <c r="D4" s="6" t="s">
        <v>90</v>
      </c>
      <c r="E4" s="7" t="s">
        <v>11</v>
      </c>
      <c r="F4" s="3">
        <v>74</v>
      </c>
      <c r="G4" s="9">
        <v>3520307.18</v>
      </c>
      <c r="H4" s="3">
        <v>2</v>
      </c>
      <c r="I4" s="9">
        <f>F4*100/F3</f>
        <v>24.915824915824917</v>
      </c>
      <c r="J4" s="9">
        <f>G4*100/G3</f>
        <v>6.177496563847151</v>
      </c>
      <c r="K4" s="9">
        <v>100</v>
      </c>
      <c r="L4" s="9">
        <f>(I4*2+J4*2+K4)/5</f>
        <v>32.43732859186883</v>
      </c>
    </row>
    <row r="5" spans="1:12" ht="12.75">
      <c r="A5" s="111" t="s">
        <v>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2.75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</sheetData>
  <sheetProtection/>
  <mergeCells count="1">
    <mergeCell ref="A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14.00390625" style="1" customWidth="1"/>
    <col min="3" max="3" width="17.75390625" style="1" customWidth="1"/>
    <col min="4" max="4" width="29.625" style="1" customWidth="1"/>
    <col min="5" max="5" width="15.00390625" style="1" customWidth="1"/>
    <col min="6" max="6" width="11.75390625" style="1" customWidth="1"/>
    <col min="7" max="7" width="13.125" style="2" customWidth="1"/>
    <col min="8" max="8" width="8.25390625" style="1" customWidth="1"/>
    <col min="9" max="9" width="12.375" style="2" customWidth="1"/>
    <col min="10" max="10" width="17.00390625" style="2" customWidth="1"/>
    <col min="11" max="11" width="12.25390625" style="2" customWidth="1"/>
    <col min="12" max="12" width="11.125" style="2" customWidth="1"/>
  </cols>
  <sheetData>
    <row r="2" spans="1:5" ht="12.75">
      <c r="A2" s="12" t="s">
        <v>91</v>
      </c>
      <c r="C2" s="4"/>
      <c r="D2" s="4"/>
      <c r="E2" s="5"/>
    </row>
    <row r="3" spans="1:12" s="54" customFormat="1" ht="12.75">
      <c r="A3" s="52"/>
      <c r="B3" s="52"/>
      <c r="C3" s="52"/>
      <c r="D3" s="52"/>
      <c r="E3" s="52"/>
      <c r="F3" s="52"/>
      <c r="G3" s="53"/>
      <c r="H3" s="52"/>
      <c r="I3" s="53"/>
      <c r="J3" s="53"/>
      <c r="K3" s="53"/>
      <c r="L3" s="53"/>
    </row>
    <row r="4" spans="1:12" s="54" customFormat="1" ht="63.75">
      <c r="A4" s="55" t="s">
        <v>16</v>
      </c>
      <c r="B4" s="55" t="s">
        <v>17</v>
      </c>
      <c r="C4" s="56" t="s">
        <v>8</v>
      </c>
      <c r="D4" s="56" t="s">
        <v>9</v>
      </c>
      <c r="E4" s="57" t="s">
        <v>10</v>
      </c>
      <c r="F4" s="55" t="s">
        <v>18</v>
      </c>
      <c r="G4" s="55" t="s">
        <v>19</v>
      </c>
      <c r="H4" s="55" t="s">
        <v>20</v>
      </c>
      <c r="I4" s="55" t="s">
        <v>21</v>
      </c>
      <c r="J4" s="55" t="s">
        <v>22</v>
      </c>
      <c r="K4" s="55" t="s">
        <v>23</v>
      </c>
      <c r="L4" s="55" t="s">
        <v>24</v>
      </c>
    </row>
    <row r="5" spans="1:12" s="54" customFormat="1" ht="89.25">
      <c r="A5" s="58">
        <v>1</v>
      </c>
      <c r="B5" s="58" t="s">
        <v>0</v>
      </c>
      <c r="C5" s="59" t="s">
        <v>72</v>
      </c>
      <c r="D5" s="60" t="s">
        <v>89</v>
      </c>
      <c r="E5" s="61" t="s">
        <v>11</v>
      </c>
      <c r="F5" s="58">
        <v>53</v>
      </c>
      <c r="G5" s="62">
        <v>7221139.56</v>
      </c>
      <c r="H5" s="58">
        <v>2</v>
      </c>
      <c r="I5" s="63">
        <v>100</v>
      </c>
      <c r="J5" s="63">
        <v>100</v>
      </c>
      <c r="K5" s="63">
        <v>100</v>
      </c>
      <c r="L5" s="63">
        <v>100</v>
      </c>
    </row>
    <row r="6" spans="1:12" s="54" customFormat="1" ht="89.25">
      <c r="A6" s="58">
        <v>2</v>
      </c>
      <c r="B6" s="58" t="s">
        <v>1</v>
      </c>
      <c r="C6" s="59" t="s">
        <v>72</v>
      </c>
      <c r="D6" s="60" t="s">
        <v>90</v>
      </c>
      <c r="E6" s="61" t="s">
        <v>11</v>
      </c>
      <c r="F6" s="58">
        <v>29</v>
      </c>
      <c r="G6" s="62">
        <v>1715157.71</v>
      </c>
      <c r="H6" s="58">
        <v>2</v>
      </c>
      <c r="I6" s="63">
        <v>54.71698113207547</v>
      </c>
      <c r="J6" s="63">
        <v>23.75</v>
      </c>
      <c r="K6" s="63">
        <v>100</v>
      </c>
      <c r="L6" s="63">
        <v>51.386792452830186</v>
      </c>
    </row>
    <row r="7" spans="1:12" s="54" customFormat="1" ht="12.75">
      <c r="A7" s="52"/>
      <c r="B7" s="52"/>
      <c r="C7" s="52"/>
      <c r="D7" s="52"/>
      <c r="E7" s="52"/>
      <c r="F7" s="52"/>
      <c r="G7" s="53"/>
      <c r="H7" s="52"/>
      <c r="I7" s="53"/>
      <c r="J7" s="53"/>
      <c r="K7" s="53"/>
      <c r="L7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19.875" style="0" customWidth="1"/>
    <col min="4" max="4" width="34.375" style="0" customWidth="1"/>
    <col min="5" max="5" width="11.875" style="0" customWidth="1"/>
    <col min="6" max="6" width="8.75390625" style="0" customWidth="1"/>
    <col min="7" max="7" width="15.00390625" style="0" customWidth="1"/>
    <col min="9" max="9" width="10.625" style="0" customWidth="1"/>
    <col min="10" max="10" width="10.75390625" style="0" customWidth="1"/>
    <col min="11" max="11" width="11.125" style="0" customWidth="1"/>
  </cols>
  <sheetData>
    <row r="1" spans="1:12" ht="18.75">
      <c r="A1" s="108" t="s">
        <v>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>
      <c r="A3" s="15" t="s">
        <v>34</v>
      </c>
      <c r="B3" s="15" t="s">
        <v>35</v>
      </c>
      <c r="C3" s="15" t="s">
        <v>8</v>
      </c>
      <c r="D3" s="15" t="s">
        <v>9</v>
      </c>
      <c r="E3" s="15" t="s">
        <v>10</v>
      </c>
      <c r="F3" s="15" t="s">
        <v>36</v>
      </c>
      <c r="G3" s="16" t="s">
        <v>19</v>
      </c>
      <c r="H3" s="15" t="s">
        <v>37</v>
      </c>
      <c r="I3" s="15" t="s">
        <v>38</v>
      </c>
      <c r="J3" s="15" t="s">
        <v>22</v>
      </c>
      <c r="K3" s="15" t="s">
        <v>39</v>
      </c>
      <c r="L3" s="15" t="s">
        <v>40</v>
      </c>
    </row>
    <row r="4" spans="1:12" ht="33.75">
      <c r="A4" s="29">
        <v>1</v>
      </c>
      <c r="B4" s="30" t="s">
        <v>41</v>
      </c>
      <c r="C4" s="19" t="s">
        <v>13</v>
      </c>
      <c r="D4" s="19" t="s">
        <v>14</v>
      </c>
      <c r="E4" s="15" t="s">
        <v>42</v>
      </c>
      <c r="F4" s="30">
        <v>101</v>
      </c>
      <c r="G4" s="31">
        <v>2407050780.96</v>
      </c>
      <c r="H4" s="30">
        <v>16</v>
      </c>
      <c r="I4" s="32">
        <v>5.64</v>
      </c>
      <c r="J4" s="32">
        <v>100</v>
      </c>
      <c r="K4" s="32">
        <v>100</v>
      </c>
      <c r="L4" s="32">
        <v>62.26</v>
      </c>
    </row>
    <row r="5" spans="1:12" ht="33.75">
      <c r="A5" s="29">
        <f aca="true" t="shared" si="0" ref="A5:A15">A4+1</f>
        <v>2</v>
      </c>
      <c r="B5" s="30" t="s">
        <v>51</v>
      </c>
      <c r="C5" s="19" t="s">
        <v>77</v>
      </c>
      <c r="D5" s="19" t="s">
        <v>31</v>
      </c>
      <c r="E5" s="15" t="s">
        <v>11</v>
      </c>
      <c r="F5" s="30">
        <v>1791</v>
      </c>
      <c r="G5" s="31">
        <v>301904025.03</v>
      </c>
      <c r="H5" s="30">
        <v>9</v>
      </c>
      <c r="I5" s="32">
        <v>100</v>
      </c>
      <c r="J5" s="32">
        <v>12.54</v>
      </c>
      <c r="K5" s="32">
        <v>56.25</v>
      </c>
      <c r="L5" s="32">
        <v>56.27</v>
      </c>
    </row>
    <row r="6" spans="1:12" ht="33.75">
      <c r="A6" s="29">
        <f t="shared" si="0"/>
        <v>3</v>
      </c>
      <c r="B6" s="30" t="s">
        <v>46</v>
      </c>
      <c r="C6" s="19" t="s">
        <v>13</v>
      </c>
      <c r="D6" s="19" t="s">
        <v>14</v>
      </c>
      <c r="E6" s="15" t="s">
        <v>42</v>
      </c>
      <c r="F6" s="30">
        <v>84</v>
      </c>
      <c r="G6" s="31">
        <v>1697670284.49</v>
      </c>
      <c r="H6" s="30">
        <v>15</v>
      </c>
      <c r="I6" s="32">
        <v>4.69</v>
      </c>
      <c r="J6" s="32">
        <v>70.53</v>
      </c>
      <c r="K6" s="32">
        <v>93.75</v>
      </c>
      <c r="L6" s="32">
        <v>48.84</v>
      </c>
    </row>
    <row r="7" spans="1:12" ht="33.75">
      <c r="A7" s="29">
        <f t="shared" si="0"/>
        <v>4</v>
      </c>
      <c r="B7" s="30" t="s">
        <v>47</v>
      </c>
      <c r="C7" s="19" t="s">
        <v>13</v>
      </c>
      <c r="D7" s="19" t="s">
        <v>14</v>
      </c>
      <c r="E7" s="15" t="s">
        <v>42</v>
      </c>
      <c r="F7" s="30">
        <v>31</v>
      </c>
      <c r="G7" s="31">
        <v>1514470958.54</v>
      </c>
      <c r="H7" s="30">
        <v>11</v>
      </c>
      <c r="I7" s="32">
        <v>1.73</v>
      </c>
      <c r="J7" s="32">
        <v>62.92</v>
      </c>
      <c r="K7" s="32">
        <v>68.75</v>
      </c>
      <c r="L7" s="32">
        <v>39.61</v>
      </c>
    </row>
    <row r="8" spans="1:12" ht="33.75">
      <c r="A8" s="29">
        <f t="shared" si="0"/>
        <v>5</v>
      </c>
      <c r="B8" s="30" t="s">
        <v>48</v>
      </c>
      <c r="C8" s="19" t="s">
        <v>13</v>
      </c>
      <c r="D8" s="19" t="s">
        <v>14</v>
      </c>
      <c r="E8" s="15" t="s">
        <v>15</v>
      </c>
      <c r="F8" s="30">
        <v>142</v>
      </c>
      <c r="G8" s="31">
        <v>928003036.04</v>
      </c>
      <c r="H8" s="30">
        <v>16</v>
      </c>
      <c r="I8" s="32">
        <v>7.93</v>
      </c>
      <c r="J8" s="32">
        <v>38.55</v>
      </c>
      <c r="K8" s="32">
        <v>100</v>
      </c>
      <c r="L8" s="32">
        <v>38.59</v>
      </c>
    </row>
    <row r="9" spans="1:12" ht="33.75">
      <c r="A9" s="29">
        <f t="shared" si="0"/>
        <v>6</v>
      </c>
      <c r="B9" s="30" t="s">
        <v>7</v>
      </c>
      <c r="C9" s="19" t="s">
        <v>13</v>
      </c>
      <c r="D9" s="19" t="s">
        <v>14</v>
      </c>
      <c r="E9" s="15" t="s">
        <v>15</v>
      </c>
      <c r="F9" s="30">
        <v>230</v>
      </c>
      <c r="G9" s="31">
        <v>391101991.19</v>
      </c>
      <c r="H9" s="30">
        <v>15</v>
      </c>
      <c r="I9" s="32">
        <v>12.84</v>
      </c>
      <c r="J9" s="32">
        <v>16.25</v>
      </c>
      <c r="K9" s="32">
        <v>93.75</v>
      </c>
      <c r="L9" s="32">
        <v>30.39</v>
      </c>
    </row>
    <row r="10" spans="1:12" ht="33.75">
      <c r="A10" s="29">
        <f t="shared" si="0"/>
        <v>7</v>
      </c>
      <c r="B10" s="30" t="s">
        <v>2</v>
      </c>
      <c r="C10" s="19" t="s">
        <v>74</v>
      </c>
      <c r="D10" s="19" t="s">
        <v>31</v>
      </c>
      <c r="E10" s="15" t="s">
        <v>11</v>
      </c>
      <c r="F10" s="30">
        <v>627</v>
      </c>
      <c r="G10" s="31">
        <v>179747763.94</v>
      </c>
      <c r="H10" s="30">
        <v>5</v>
      </c>
      <c r="I10" s="32">
        <v>35.01</v>
      </c>
      <c r="J10" s="32">
        <v>7.47</v>
      </c>
      <c r="K10" s="32">
        <v>31.25</v>
      </c>
      <c r="L10" s="32">
        <v>23.24</v>
      </c>
    </row>
    <row r="11" spans="1:12" ht="33.75">
      <c r="A11" s="29">
        <f t="shared" si="0"/>
        <v>8</v>
      </c>
      <c r="B11" s="30" t="s">
        <v>43</v>
      </c>
      <c r="C11" s="19" t="s">
        <v>74</v>
      </c>
      <c r="D11" s="19" t="s">
        <v>31</v>
      </c>
      <c r="E11" s="15" t="s">
        <v>11</v>
      </c>
      <c r="F11" s="30">
        <v>468</v>
      </c>
      <c r="G11" s="31">
        <v>32478099.22</v>
      </c>
      <c r="H11" s="30">
        <v>8</v>
      </c>
      <c r="I11" s="32">
        <v>26.13</v>
      </c>
      <c r="J11" s="32">
        <v>1.35</v>
      </c>
      <c r="K11" s="32">
        <v>50</v>
      </c>
      <c r="L11" s="32">
        <v>20.99</v>
      </c>
    </row>
    <row r="12" spans="1:12" ht="33.75">
      <c r="A12" s="29">
        <f t="shared" si="0"/>
        <v>9</v>
      </c>
      <c r="B12" s="30" t="s">
        <v>53</v>
      </c>
      <c r="C12" s="19" t="s">
        <v>54</v>
      </c>
      <c r="D12" s="19" t="s">
        <v>64</v>
      </c>
      <c r="E12" s="15" t="s">
        <v>11</v>
      </c>
      <c r="F12" s="30">
        <v>375</v>
      </c>
      <c r="G12" s="31">
        <v>26371217.47</v>
      </c>
      <c r="H12" s="30">
        <v>7</v>
      </c>
      <c r="I12" s="32">
        <v>20.94</v>
      </c>
      <c r="J12" s="32">
        <v>1.1</v>
      </c>
      <c r="K12" s="32">
        <v>43.75</v>
      </c>
      <c r="L12" s="32">
        <v>17.57</v>
      </c>
    </row>
    <row r="13" spans="1:12" ht="33.75">
      <c r="A13" s="29">
        <f t="shared" si="0"/>
        <v>10</v>
      </c>
      <c r="B13" s="30" t="s">
        <v>49</v>
      </c>
      <c r="C13" s="19" t="s">
        <v>50</v>
      </c>
      <c r="D13" s="19" t="s">
        <v>31</v>
      </c>
      <c r="E13" s="15" t="s">
        <v>11</v>
      </c>
      <c r="F13" s="30">
        <v>446</v>
      </c>
      <c r="G13" s="31">
        <v>26602582.57</v>
      </c>
      <c r="H13" s="30">
        <v>5</v>
      </c>
      <c r="I13" s="32">
        <v>24.9</v>
      </c>
      <c r="J13" s="32">
        <v>1.11</v>
      </c>
      <c r="K13" s="32">
        <v>31.25</v>
      </c>
      <c r="L13" s="32">
        <v>16.65</v>
      </c>
    </row>
    <row r="14" spans="1:12" ht="33.75">
      <c r="A14" s="29">
        <f t="shared" si="0"/>
        <v>11</v>
      </c>
      <c r="B14" s="30" t="s">
        <v>59</v>
      </c>
      <c r="C14" s="19" t="s">
        <v>60</v>
      </c>
      <c r="D14" s="19" t="s">
        <v>31</v>
      </c>
      <c r="E14" s="15" t="s">
        <v>11</v>
      </c>
      <c r="F14" s="30">
        <v>373</v>
      </c>
      <c r="G14" s="31">
        <v>26577997.09</v>
      </c>
      <c r="H14" s="30">
        <v>5</v>
      </c>
      <c r="I14" s="32">
        <v>20.83</v>
      </c>
      <c r="J14" s="32">
        <v>1.1</v>
      </c>
      <c r="K14" s="32">
        <v>31.25</v>
      </c>
      <c r="L14" s="32">
        <v>15.02</v>
      </c>
    </row>
    <row r="15" spans="1:12" ht="33.75">
      <c r="A15" s="29">
        <f t="shared" si="0"/>
        <v>12</v>
      </c>
      <c r="B15" s="30" t="s">
        <v>56</v>
      </c>
      <c r="C15" s="19" t="s">
        <v>13</v>
      </c>
      <c r="D15" s="19" t="s">
        <v>14</v>
      </c>
      <c r="E15" s="15" t="s">
        <v>42</v>
      </c>
      <c r="F15" s="30">
        <v>39</v>
      </c>
      <c r="G15" s="31">
        <v>120209040.38</v>
      </c>
      <c r="H15" s="30">
        <v>8</v>
      </c>
      <c r="I15" s="32">
        <v>2.18</v>
      </c>
      <c r="J15" s="32">
        <v>4.99</v>
      </c>
      <c r="K15" s="32">
        <v>50</v>
      </c>
      <c r="L15" s="32">
        <v>12.87</v>
      </c>
    </row>
    <row r="16" spans="1:12" ht="12.75">
      <c r="A16" s="33"/>
      <c r="B16" s="34"/>
      <c r="C16" s="35"/>
      <c r="D16" s="35"/>
      <c r="E16" s="36"/>
      <c r="F16" s="34"/>
      <c r="G16" s="37"/>
      <c r="H16" s="34"/>
      <c r="I16" s="37"/>
      <c r="J16" s="37"/>
      <c r="K16" s="37"/>
      <c r="L16" s="37"/>
    </row>
    <row r="17" spans="1:12" ht="14.25" customHeight="1">
      <c r="A17" s="110" t="s">
        <v>26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12.75">
      <c r="A18" s="109" t="s">
        <v>27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20" spans="1:12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</sheetData>
  <sheetProtection/>
  <mergeCells count="4">
    <mergeCell ref="A1:L1"/>
    <mergeCell ref="A17:L17"/>
    <mergeCell ref="A18:L18"/>
    <mergeCell ref="A20:L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3" width="20.75390625" style="1" customWidth="1"/>
    <col min="4" max="4" width="30.75390625" style="1" customWidth="1"/>
    <col min="5" max="5" width="20.75390625" style="1" customWidth="1"/>
    <col min="6" max="6" width="11.75390625" style="1" customWidth="1"/>
    <col min="7" max="7" width="20.75390625" style="2" customWidth="1"/>
    <col min="8" max="8" width="11.75390625" style="1" customWidth="1"/>
    <col min="9" max="12" width="20.75390625" style="2" customWidth="1"/>
  </cols>
  <sheetData>
    <row r="1" spans="1:5" ht="12.75">
      <c r="A1" s="12" t="s">
        <v>92</v>
      </c>
      <c r="C1" s="4"/>
      <c r="D1" s="4"/>
      <c r="E1" s="5"/>
    </row>
    <row r="2" spans="1:12" ht="38.25">
      <c r="A2" s="64" t="s">
        <v>16</v>
      </c>
      <c r="B2" s="64" t="s">
        <v>17</v>
      </c>
      <c r="C2" s="65" t="s">
        <v>8</v>
      </c>
      <c r="D2" s="65" t="s">
        <v>9</v>
      </c>
      <c r="E2" s="66" t="s">
        <v>10</v>
      </c>
      <c r="F2" s="64" t="s">
        <v>18</v>
      </c>
      <c r="G2" s="64" t="s">
        <v>19</v>
      </c>
      <c r="H2" s="64" t="s">
        <v>20</v>
      </c>
      <c r="I2" s="64" t="s">
        <v>21</v>
      </c>
      <c r="J2" s="64" t="s">
        <v>22</v>
      </c>
      <c r="K2" s="64" t="s">
        <v>23</v>
      </c>
      <c r="L2" s="64" t="s">
        <v>24</v>
      </c>
    </row>
    <row r="3" spans="1:12" ht="76.5">
      <c r="A3" s="67">
        <v>1</v>
      </c>
      <c r="B3" s="67" t="s">
        <v>0</v>
      </c>
      <c r="C3" s="68" t="s">
        <v>72</v>
      </c>
      <c r="D3" s="69" t="s">
        <v>30</v>
      </c>
      <c r="E3" s="70" t="s">
        <v>11</v>
      </c>
      <c r="F3" s="67">
        <v>627</v>
      </c>
      <c r="G3" s="71">
        <v>154863963.09</v>
      </c>
      <c r="H3" s="67">
        <v>2</v>
      </c>
      <c r="I3" s="71">
        <v>100</v>
      </c>
      <c r="J3" s="71">
        <v>100</v>
      </c>
      <c r="K3" s="71">
        <v>100</v>
      </c>
      <c r="L3" s="71">
        <f>(I3*2+J3*2+K3)/5</f>
        <v>100</v>
      </c>
    </row>
    <row r="4" spans="1:12" ht="76.5">
      <c r="A4" s="67">
        <v>2</v>
      </c>
      <c r="B4" s="67" t="s">
        <v>1</v>
      </c>
      <c r="C4" s="68" t="s">
        <v>72</v>
      </c>
      <c r="D4" s="69" t="s">
        <v>73</v>
      </c>
      <c r="E4" s="70" t="s">
        <v>11</v>
      </c>
      <c r="F4" s="67">
        <v>42</v>
      </c>
      <c r="G4" s="71">
        <v>3783390.78</v>
      </c>
      <c r="H4" s="67">
        <v>2</v>
      </c>
      <c r="I4" s="71">
        <v>6.7</v>
      </c>
      <c r="J4" s="71">
        <f>G4*J3/G3</f>
        <v>2.4430414310146915</v>
      </c>
      <c r="K4" s="71">
        <v>100</v>
      </c>
      <c r="L4" s="71">
        <f>(I4*2+J4*2+K4)/5</f>
        <v>23.65721657240588</v>
      </c>
    </row>
    <row r="5" spans="1:12" ht="12.75">
      <c r="A5" s="111" t="s">
        <v>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2.75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2.75">
      <c r="A7" s="3"/>
      <c r="B7" s="3"/>
      <c r="C7" s="3"/>
      <c r="D7" s="3"/>
      <c r="E7" s="3"/>
      <c r="F7" s="3"/>
      <c r="G7" s="9"/>
      <c r="H7" s="3"/>
      <c r="I7" s="9"/>
      <c r="J7" s="9"/>
      <c r="K7" s="9"/>
      <c r="L7" s="9"/>
    </row>
  </sheetData>
  <sheetProtection/>
  <mergeCells count="1">
    <mergeCell ref="A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7.375" style="77" customWidth="1"/>
    <col min="2" max="2" width="15.625" style="77" customWidth="1"/>
    <col min="3" max="3" width="19.75390625" style="77" customWidth="1"/>
    <col min="4" max="4" width="35.875" style="77" customWidth="1"/>
    <col min="5" max="5" width="9.125" style="77" customWidth="1"/>
    <col min="6" max="6" width="10.25390625" style="77" customWidth="1"/>
    <col min="7" max="7" width="13.625" style="77" customWidth="1"/>
    <col min="8" max="8" width="12.25390625" style="77" customWidth="1"/>
    <col min="9" max="9" width="11.25390625" style="77" customWidth="1"/>
    <col min="10" max="10" width="10.875" style="77" customWidth="1"/>
    <col min="11" max="11" width="15.00390625" style="77" customWidth="1"/>
    <col min="12" max="12" width="11.375" style="77" customWidth="1"/>
    <col min="13" max="16384" width="10.25390625" style="77" customWidth="1"/>
  </cols>
  <sheetData>
    <row r="1" spans="1:12" ht="15">
      <c r="A1" s="72" t="s">
        <v>93</v>
      </c>
      <c r="B1" s="73"/>
      <c r="C1" s="74"/>
      <c r="D1" s="74"/>
      <c r="E1" s="75"/>
      <c r="F1" s="73"/>
      <c r="G1" s="76"/>
      <c r="H1" s="73"/>
      <c r="I1" s="76"/>
      <c r="J1" s="76"/>
      <c r="K1" s="76"/>
      <c r="L1" s="76"/>
    </row>
    <row r="2" spans="1:12" ht="51">
      <c r="A2" s="78" t="s">
        <v>16</v>
      </c>
      <c r="B2" s="78" t="s">
        <v>17</v>
      </c>
      <c r="C2" s="79" t="s">
        <v>8</v>
      </c>
      <c r="D2" s="79" t="s">
        <v>9</v>
      </c>
      <c r="E2" s="80" t="s">
        <v>10</v>
      </c>
      <c r="F2" s="78" t="s">
        <v>18</v>
      </c>
      <c r="G2" s="78" t="s">
        <v>19</v>
      </c>
      <c r="H2" s="78" t="s">
        <v>20</v>
      </c>
      <c r="I2" s="78" t="s">
        <v>21</v>
      </c>
      <c r="J2" s="78" t="s">
        <v>22</v>
      </c>
      <c r="K2" s="78" t="s">
        <v>23</v>
      </c>
      <c r="L2" s="78" t="s">
        <v>24</v>
      </c>
    </row>
    <row r="3" spans="1:12" ht="76.5">
      <c r="A3" s="81">
        <v>1</v>
      </c>
      <c r="B3" s="81" t="s">
        <v>0</v>
      </c>
      <c r="C3" s="82" t="s">
        <v>28</v>
      </c>
      <c r="D3" s="83" t="s">
        <v>30</v>
      </c>
      <c r="E3" s="84" t="s">
        <v>11</v>
      </c>
      <c r="F3" s="81">
        <v>2</v>
      </c>
      <c r="G3" s="85">
        <v>98547.83</v>
      </c>
      <c r="H3" s="81">
        <v>2</v>
      </c>
      <c r="I3" s="85">
        <v>0.9</v>
      </c>
      <c r="J3" s="85">
        <v>0.19</v>
      </c>
      <c r="K3" s="85">
        <v>100</v>
      </c>
      <c r="L3" s="85">
        <v>20.44</v>
      </c>
    </row>
    <row r="4" spans="1:12" ht="76.5">
      <c r="A4" s="81">
        <v>2</v>
      </c>
      <c r="B4" s="81" t="s">
        <v>1</v>
      </c>
      <c r="C4" s="82" t="s">
        <v>28</v>
      </c>
      <c r="D4" s="83" t="s">
        <v>73</v>
      </c>
      <c r="E4" s="84" t="s">
        <v>11</v>
      </c>
      <c r="F4" s="81">
        <v>221</v>
      </c>
      <c r="G4" s="85">
        <v>53069546.45</v>
      </c>
      <c r="H4" s="81">
        <v>2</v>
      </c>
      <c r="I4" s="85">
        <v>100</v>
      </c>
      <c r="J4" s="85">
        <v>100</v>
      </c>
      <c r="K4" s="85">
        <v>100</v>
      </c>
      <c r="L4" s="85">
        <v>100</v>
      </c>
    </row>
    <row r="5" spans="1:12" ht="15">
      <c r="A5" s="114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5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</sheetData>
  <sheetProtection/>
  <mergeCells count="1">
    <mergeCell ref="A5:L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zoomScale="89" zoomScaleNormal="89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17.25390625" style="1" customWidth="1"/>
    <col min="4" max="4" width="28.125" style="1" customWidth="1"/>
    <col min="5" max="5" width="14.00390625" style="1" customWidth="1"/>
    <col min="6" max="6" width="8.75390625" style="1" customWidth="1"/>
    <col min="7" max="7" width="14.375" style="2" customWidth="1"/>
    <col min="8" max="8" width="12.125" style="1" customWidth="1"/>
    <col min="9" max="9" width="12.875" style="2" customWidth="1"/>
    <col min="10" max="11" width="13.875" style="2" customWidth="1"/>
    <col min="12" max="12" width="12.875" style="2" customWidth="1"/>
  </cols>
  <sheetData>
    <row r="1" spans="1:12" s="77" customFormat="1" ht="15">
      <c r="A1" s="72" t="s">
        <v>94</v>
      </c>
      <c r="B1" s="73"/>
      <c r="C1" s="74"/>
      <c r="D1" s="74"/>
      <c r="E1" s="75"/>
      <c r="F1" s="73"/>
      <c r="G1" s="76"/>
      <c r="H1" s="73"/>
      <c r="I1" s="76"/>
      <c r="J1" s="76"/>
      <c r="K1" s="76"/>
      <c r="L1" s="76"/>
    </row>
    <row r="2" spans="1:12" s="77" customFormat="1" ht="51">
      <c r="A2" s="78" t="s">
        <v>16</v>
      </c>
      <c r="B2" s="78" t="s">
        <v>17</v>
      </c>
      <c r="C2" s="79" t="s">
        <v>8</v>
      </c>
      <c r="D2" s="79" t="s">
        <v>9</v>
      </c>
      <c r="E2" s="80" t="s">
        <v>10</v>
      </c>
      <c r="F2" s="78" t="s">
        <v>18</v>
      </c>
      <c r="G2" s="78" t="s">
        <v>19</v>
      </c>
      <c r="H2" s="78" t="s">
        <v>20</v>
      </c>
      <c r="I2" s="78" t="s">
        <v>21</v>
      </c>
      <c r="J2" s="78" t="s">
        <v>22</v>
      </c>
      <c r="K2" s="78" t="s">
        <v>23</v>
      </c>
      <c r="L2" s="78" t="s">
        <v>24</v>
      </c>
    </row>
    <row r="3" spans="1:12" ht="114.75">
      <c r="A3" s="67">
        <v>1</v>
      </c>
      <c r="B3" s="67" t="s">
        <v>0</v>
      </c>
      <c r="C3" s="68" t="s">
        <v>58</v>
      </c>
      <c r="D3" s="69" t="s">
        <v>30</v>
      </c>
      <c r="E3" s="70" t="s">
        <v>11</v>
      </c>
      <c r="F3" s="67">
        <v>17</v>
      </c>
      <c r="G3" s="71">
        <v>855393.72</v>
      </c>
      <c r="H3" s="67">
        <v>2</v>
      </c>
      <c r="I3" s="71">
        <v>89.47</v>
      </c>
      <c r="J3" s="71">
        <v>64.49</v>
      </c>
      <c r="K3" s="71">
        <v>100</v>
      </c>
      <c r="L3" s="71">
        <v>81.58</v>
      </c>
    </row>
    <row r="4" spans="1:12" ht="114.75">
      <c r="A4" s="67">
        <v>2</v>
      </c>
      <c r="B4" s="67" t="s">
        <v>1</v>
      </c>
      <c r="C4" s="68" t="s">
        <v>58</v>
      </c>
      <c r="D4" s="69" t="s">
        <v>73</v>
      </c>
      <c r="E4" s="70" t="s">
        <v>11</v>
      </c>
      <c r="F4" s="67">
        <v>19</v>
      </c>
      <c r="G4" s="71">
        <v>1326433.26</v>
      </c>
      <c r="H4" s="67">
        <v>2</v>
      </c>
      <c r="I4" s="71">
        <v>100</v>
      </c>
      <c r="J4" s="71">
        <v>100</v>
      </c>
      <c r="K4" s="71">
        <v>100</v>
      </c>
      <c r="L4" s="71">
        <v>100</v>
      </c>
    </row>
    <row r="5" spans="1:12" ht="12.75">
      <c r="A5" s="115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="77" customFormat="1" ht="15"/>
    <row r="12" spans="1:12" s="91" customFormat="1" ht="12.75">
      <c r="A12" s="87"/>
      <c r="B12" s="87"/>
      <c r="C12" s="88"/>
      <c r="D12" s="88"/>
      <c r="E12" s="89"/>
      <c r="F12" s="87"/>
      <c r="G12" s="90"/>
      <c r="H12" s="87"/>
      <c r="I12" s="90"/>
      <c r="J12" s="90"/>
      <c r="K12" s="90"/>
      <c r="L12" s="90"/>
    </row>
    <row r="13" s="77" customFormat="1" ht="14.25" customHeight="1"/>
  </sheetData>
  <sheetProtection/>
  <mergeCells count="1">
    <mergeCell ref="A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3" width="20.75390625" style="1" customWidth="1"/>
    <col min="4" max="4" width="31.75390625" style="1" customWidth="1"/>
    <col min="5" max="5" width="20.75390625" style="1" customWidth="1"/>
    <col min="6" max="6" width="11.75390625" style="1" customWidth="1"/>
    <col min="7" max="7" width="20.75390625" style="2" customWidth="1"/>
    <col min="8" max="8" width="11.75390625" style="1" customWidth="1"/>
    <col min="9" max="12" width="20.75390625" style="2" customWidth="1"/>
  </cols>
  <sheetData>
    <row r="1" spans="1:12" ht="15">
      <c r="A1" s="72" t="s">
        <v>95</v>
      </c>
      <c r="B1" s="73"/>
      <c r="C1" s="74"/>
      <c r="D1" s="74"/>
      <c r="E1" s="75"/>
      <c r="F1" s="73"/>
      <c r="G1" s="76"/>
      <c r="H1" s="73"/>
      <c r="I1" s="76"/>
      <c r="J1" s="76"/>
      <c r="K1" s="76"/>
      <c r="L1" s="76"/>
    </row>
    <row r="2" spans="1:12" ht="38.25">
      <c r="A2" s="78" t="s">
        <v>16</v>
      </c>
      <c r="B2" s="78" t="s">
        <v>17</v>
      </c>
      <c r="C2" s="79" t="s">
        <v>8</v>
      </c>
      <c r="D2" s="79" t="s">
        <v>9</v>
      </c>
      <c r="E2" s="80" t="s">
        <v>10</v>
      </c>
      <c r="F2" s="78" t="s">
        <v>18</v>
      </c>
      <c r="G2" s="78" t="s">
        <v>19</v>
      </c>
      <c r="H2" s="78" t="s">
        <v>20</v>
      </c>
      <c r="I2" s="78" t="s">
        <v>21</v>
      </c>
      <c r="J2" s="78" t="s">
        <v>22</v>
      </c>
      <c r="K2" s="78" t="s">
        <v>23</v>
      </c>
      <c r="L2" s="78" t="s">
        <v>24</v>
      </c>
    </row>
    <row r="3" spans="1:12" ht="76.5">
      <c r="A3" s="67">
        <v>1</v>
      </c>
      <c r="B3" s="67" t="s">
        <v>0</v>
      </c>
      <c r="C3" s="68" t="s">
        <v>58</v>
      </c>
      <c r="D3" s="69" t="s">
        <v>30</v>
      </c>
      <c r="E3" s="70" t="s">
        <v>11</v>
      </c>
      <c r="F3" s="67">
        <v>13</v>
      </c>
      <c r="G3" s="71">
        <v>1199005.03</v>
      </c>
      <c r="H3" s="67">
        <v>2</v>
      </c>
      <c r="I3" s="71">
        <v>100</v>
      </c>
      <c r="J3" s="71">
        <v>100</v>
      </c>
      <c r="K3" s="71">
        <v>100</v>
      </c>
      <c r="L3" s="71">
        <v>100</v>
      </c>
    </row>
    <row r="4" spans="1:12" ht="12.75">
      <c r="A4" s="115" t="s">
        <v>26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86" t="s">
        <v>27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2.75">
      <c r="A6" s="3"/>
      <c r="B6" s="3"/>
      <c r="C6" s="3"/>
      <c r="D6" s="3"/>
      <c r="E6" s="3"/>
      <c r="F6" s="3"/>
      <c r="G6" s="9"/>
      <c r="H6" s="3"/>
      <c r="I6" s="9"/>
      <c r="J6" s="9"/>
      <c r="K6" s="9"/>
      <c r="L6" s="9"/>
    </row>
    <row r="7" spans="1:12" ht="12.75">
      <c r="A7" s="3"/>
      <c r="B7" s="3"/>
      <c r="C7" s="3"/>
      <c r="D7" s="3"/>
      <c r="E7" s="3"/>
      <c r="F7" s="3"/>
      <c r="G7" s="9"/>
      <c r="H7" s="3"/>
      <c r="I7" s="9"/>
      <c r="J7" s="9"/>
      <c r="K7" s="9"/>
      <c r="L7" s="9"/>
    </row>
    <row r="8" spans="1:12" ht="12.75">
      <c r="A8" s="3"/>
      <c r="B8" s="3"/>
      <c r="C8" s="3"/>
      <c r="D8" s="3"/>
      <c r="E8" s="3"/>
      <c r="F8" s="3"/>
      <c r="G8" s="9"/>
      <c r="H8" s="3"/>
      <c r="I8" s="9"/>
      <c r="J8" s="9"/>
      <c r="K8" s="9"/>
      <c r="L8" s="9"/>
    </row>
    <row r="9" spans="1:12" ht="12.75">
      <c r="A9" s="3"/>
      <c r="B9" s="3"/>
      <c r="C9" s="3"/>
      <c r="D9" s="3"/>
      <c r="E9" s="3"/>
      <c r="F9" s="3"/>
      <c r="G9" s="9"/>
      <c r="H9" s="3"/>
      <c r="I9" s="9"/>
      <c r="J9" s="9"/>
      <c r="K9" s="9"/>
      <c r="L9" s="9"/>
    </row>
    <row r="10" spans="1:12" ht="12.75">
      <c r="A10" s="3"/>
      <c r="B10" s="3"/>
      <c r="C10" s="3"/>
      <c r="D10" s="3"/>
      <c r="E10" s="3"/>
      <c r="F10" s="3"/>
      <c r="G10" s="9"/>
      <c r="H10" s="3"/>
      <c r="I10" s="9"/>
      <c r="J10" s="9"/>
      <c r="K10" s="9"/>
      <c r="L10" s="9"/>
    </row>
    <row r="11" spans="1:12" ht="12.75">
      <c r="A11" s="3"/>
      <c r="B11" s="3"/>
      <c r="C11" s="3"/>
      <c r="D11" s="3"/>
      <c r="E11" s="3"/>
      <c r="F11" s="3"/>
      <c r="G11" s="9"/>
      <c r="H11" s="3"/>
      <c r="I11" s="9"/>
      <c r="J11" s="9"/>
      <c r="K11" s="9"/>
      <c r="L11" s="9"/>
    </row>
    <row r="12" spans="1:12" ht="12.75">
      <c r="A12" s="3"/>
      <c r="B12" s="3"/>
      <c r="C12" s="3"/>
      <c r="D12" s="3"/>
      <c r="E12" s="3"/>
      <c r="F12" s="3"/>
      <c r="G12" s="9"/>
      <c r="H12" s="3"/>
      <c r="I12" s="9"/>
      <c r="J12" s="9"/>
      <c r="K12" s="9"/>
      <c r="L12" s="9"/>
    </row>
    <row r="13" spans="1:12" ht="12.75">
      <c r="A13" s="3"/>
      <c r="B13" s="3"/>
      <c r="C13" s="3"/>
      <c r="D13" s="3"/>
      <c r="E13" s="3"/>
      <c r="F13" s="3"/>
      <c r="G13" s="9"/>
      <c r="H13" s="3"/>
      <c r="I13" s="9"/>
      <c r="J13" s="9"/>
      <c r="K13" s="9"/>
      <c r="L13" s="9"/>
    </row>
    <row r="14" spans="1:12" ht="12.75">
      <c r="A14" s="3"/>
      <c r="B14" s="3"/>
      <c r="C14" s="3"/>
      <c r="D14" s="3"/>
      <c r="E14" s="3"/>
      <c r="F14" s="3"/>
      <c r="G14" s="9"/>
      <c r="H14" s="3"/>
      <c r="I14" s="9"/>
      <c r="J14" s="9"/>
      <c r="K14" s="9"/>
      <c r="L14" s="9"/>
    </row>
    <row r="15" spans="1:12" ht="12.75">
      <c r="A15" s="3"/>
      <c r="B15" s="3"/>
      <c r="C15" s="3"/>
      <c r="D15" s="3"/>
      <c r="E15" s="3"/>
      <c r="F15" s="3"/>
      <c r="G15" s="9"/>
      <c r="H15" s="3"/>
      <c r="I15" s="9"/>
      <c r="J15" s="9"/>
      <c r="K15" s="9"/>
      <c r="L15" s="9"/>
    </row>
    <row r="16" spans="1:12" ht="12.75">
      <c r="A16" s="3"/>
      <c r="B16" s="3"/>
      <c r="C16" s="3"/>
      <c r="D16" s="3"/>
      <c r="E16" s="3"/>
      <c r="F16" s="3"/>
      <c r="G16" s="9"/>
      <c r="H16" s="3"/>
      <c r="I16" s="9"/>
      <c r="J16" s="9"/>
      <c r="K16" s="9"/>
      <c r="L16" s="9"/>
    </row>
    <row r="17" spans="1:12" ht="12.75">
      <c r="A17" s="3"/>
      <c r="B17" s="3"/>
      <c r="C17" s="3"/>
      <c r="D17" s="3"/>
      <c r="E17" s="3"/>
      <c r="F17" s="3"/>
      <c r="G17" s="9"/>
      <c r="H17" s="3"/>
      <c r="I17" s="9"/>
      <c r="J17" s="9"/>
      <c r="K17" s="9"/>
      <c r="L17" s="9"/>
    </row>
    <row r="18" spans="1:12" ht="12.75">
      <c r="A18" s="3"/>
      <c r="B18" s="3"/>
      <c r="C18" s="3"/>
      <c r="D18" s="3"/>
      <c r="E18" s="3"/>
      <c r="F18" s="3"/>
      <c r="G18" s="9"/>
      <c r="H18" s="3"/>
      <c r="I18" s="9"/>
      <c r="J18" s="9"/>
      <c r="K18" s="9"/>
      <c r="L18" s="9"/>
    </row>
    <row r="19" spans="1:12" ht="12.75">
      <c r="A19" s="3"/>
      <c r="B19" s="3"/>
      <c r="C19" s="3"/>
      <c r="D19" s="3"/>
      <c r="E19" s="3"/>
      <c r="F19" s="3"/>
      <c r="G19" s="9"/>
      <c r="H19" s="3"/>
      <c r="I19" s="9"/>
      <c r="J19" s="9"/>
      <c r="K19" s="9"/>
      <c r="L19" s="9"/>
    </row>
    <row r="20" spans="1:12" ht="12.75">
      <c r="A20" s="3"/>
      <c r="B20" s="3"/>
      <c r="C20" s="3"/>
      <c r="D20" s="3"/>
      <c r="E20" s="3"/>
      <c r="F20" s="3"/>
      <c r="G20" s="9"/>
      <c r="H20" s="3"/>
      <c r="I20" s="9"/>
      <c r="J20" s="9"/>
      <c r="K20" s="9"/>
      <c r="L20" s="9"/>
    </row>
    <row r="21" spans="1:12" ht="12.75">
      <c r="A21" s="3"/>
      <c r="B21" s="3"/>
      <c r="C21" s="3"/>
      <c r="D21" s="3"/>
      <c r="E21" s="3"/>
      <c r="F21" s="3"/>
      <c r="G21" s="9"/>
      <c r="H21" s="3"/>
      <c r="I21" s="9"/>
      <c r="J21" s="9"/>
      <c r="K21" s="9"/>
      <c r="L21" s="9"/>
    </row>
    <row r="22" spans="1:12" ht="12.75">
      <c r="A22" s="3"/>
      <c r="B22" s="3"/>
      <c r="C22" s="3"/>
      <c r="D22" s="3"/>
      <c r="E22" s="3"/>
      <c r="F22" s="3"/>
      <c r="G22" s="9"/>
      <c r="H22" s="3"/>
      <c r="I22" s="9"/>
      <c r="J22" s="9"/>
      <c r="K22" s="9"/>
      <c r="L22" s="9"/>
    </row>
    <row r="23" spans="1:12" ht="12.75">
      <c r="A23" s="3"/>
      <c r="B23" s="3"/>
      <c r="C23" s="3"/>
      <c r="D23" s="3"/>
      <c r="E23" s="3"/>
      <c r="F23" s="3"/>
      <c r="G23" s="9"/>
      <c r="H23" s="3"/>
      <c r="I23" s="9"/>
      <c r="J23" s="9"/>
      <c r="K23" s="9"/>
      <c r="L23" s="9"/>
    </row>
    <row r="24" spans="1:12" ht="12.75">
      <c r="A24" s="3"/>
      <c r="B24" s="3"/>
      <c r="C24" s="3"/>
      <c r="D24" s="3"/>
      <c r="E24" s="3"/>
      <c r="F24" s="3"/>
      <c r="G24" s="9"/>
      <c r="H24" s="3"/>
      <c r="I24" s="9"/>
      <c r="J24" s="9"/>
      <c r="K24" s="9"/>
      <c r="L24" s="9"/>
    </row>
    <row r="25" spans="1:12" ht="12.75">
      <c r="A25" s="3"/>
      <c r="B25" s="3"/>
      <c r="C25" s="3"/>
      <c r="D25" s="3"/>
      <c r="E25" s="3"/>
      <c r="F25" s="3"/>
      <c r="G25" s="9"/>
      <c r="H25" s="3"/>
      <c r="I25" s="9"/>
      <c r="J25" s="9"/>
      <c r="K25" s="9"/>
      <c r="L25" s="9"/>
    </row>
    <row r="26" spans="1:12" ht="12.75">
      <c r="A26" s="3"/>
      <c r="B26" s="3"/>
      <c r="C26" s="3"/>
      <c r="D26" s="3"/>
      <c r="E26" s="3"/>
      <c r="F26" s="3"/>
      <c r="G26" s="9"/>
      <c r="H26" s="3"/>
      <c r="I26" s="9"/>
      <c r="J26" s="9"/>
      <c r="K26" s="9"/>
      <c r="L26" s="9"/>
    </row>
    <row r="27" spans="1:12" ht="12.75">
      <c r="A27" s="3"/>
      <c r="B27" s="3"/>
      <c r="C27" s="3"/>
      <c r="D27" s="3"/>
      <c r="E27" s="3"/>
      <c r="F27" s="3"/>
      <c r="G27" s="9"/>
      <c r="H27" s="3"/>
      <c r="I27" s="9"/>
      <c r="J27" s="9"/>
      <c r="K27" s="9"/>
      <c r="L27" s="9"/>
    </row>
  </sheetData>
  <sheetProtection/>
  <mergeCells count="1"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2" customWidth="1"/>
    <col min="2" max="2" width="19.00390625" style="92" customWidth="1"/>
    <col min="3" max="3" width="22.625" style="92" customWidth="1"/>
    <col min="4" max="4" width="31.375" style="92" customWidth="1"/>
    <col min="5" max="5" width="14.25390625" style="92" customWidth="1"/>
    <col min="6" max="6" width="9.125" style="92" customWidth="1"/>
    <col min="7" max="7" width="14.75390625" style="92" customWidth="1"/>
    <col min="8" max="8" width="11.25390625" style="92" customWidth="1"/>
    <col min="9" max="9" width="14.875" style="92" customWidth="1"/>
    <col min="10" max="10" width="13.625" style="92" customWidth="1"/>
    <col min="11" max="11" width="16.875" style="92" customWidth="1"/>
    <col min="12" max="12" width="13.00390625" style="92" customWidth="1"/>
    <col min="13" max="16384" width="9.125" style="92" customWidth="1"/>
  </cols>
  <sheetData>
    <row r="1" spans="1:12" ht="15">
      <c r="A1" s="72" t="s">
        <v>96</v>
      </c>
      <c r="B1" s="73"/>
      <c r="C1" s="74"/>
      <c r="D1" s="74"/>
      <c r="E1" s="75"/>
      <c r="F1" s="73"/>
      <c r="G1" s="76"/>
      <c r="H1" s="73"/>
      <c r="I1" s="76"/>
      <c r="J1" s="76"/>
      <c r="K1" s="76"/>
      <c r="L1" s="76"/>
    </row>
    <row r="2" spans="1:12" s="93" customFormat="1" ht="38.25">
      <c r="A2" s="78" t="s">
        <v>16</v>
      </c>
      <c r="B2" s="78" t="s">
        <v>17</v>
      </c>
      <c r="C2" s="79" t="s">
        <v>8</v>
      </c>
      <c r="D2" s="79" t="s">
        <v>9</v>
      </c>
      <c r="E2" s="80" t="s">
        <v>10</v>
      </c>
      <c r="F2" s="78" t="s">
        <v>18</v>
      </c>
      <c r="G2" s="78" t="s">
        <v>19</v>
      </c>
      <c r="H2" s="78" t="s">
        <v>20</v>
      </c>
      <c r="I2" s="78" t="s">
        <v>21</v>
      </c>
      <c r="J2" s="78" t="s">
        <v>22</v>
      </c>
      <c r="K2" s="78" t="s">
        <v>23</v>
      </c>
      <c r="L2" s="78" t="s">
        <v>24</v>
      </c>
    </row>
    <row r="3" spans="1:12" s="93" customFormat="1" ht="76.5">
      <c r="A3" s="94">
        <v>1</v>
      </c>
      <c r="B3" s="94" t="s">
        <v>0</v>
      </c>
      <c r="C3" s="95" t="s">
        <v>28</v>
      </c>
      <c r="D3" s="96" t="s">
        <v>89</v>
      </c>
      <c r="E3" s="97" t="s">
        <v>11</v>
      </c>
      <c r="F3" s="94">
        <v>1</v>
      </c>
      <c r="G3" s="98">
        <v>145903.75</v>
      </c>
      <c r="H3" s="94">
        <v>2</v>
      </c>
      <c r="I3" s="98">
        <v>25</v>
      </c>
      <c r="J3" s="98">
        <v>45.89</v>
      </c>
      <c r="K3" s="98">
        <v>100</v>
      </c>
      <c r="L3" s="98">
        <v>48.36</v>
      </c>
    </row>
    <row r="4" spans="1:12" ht="76.5">
      <c r="A4" s="94">
        <v>2</v>
      </c>
      <c r="B4" s="94" t="s">
        <v>1</v>
      </c>
      <c r="C4" s="95" t="s">
        <v>28</v>
      </c>
      <c r="D4" s="96" t="s">
        <v>89</v>
      </c>
      <c r="E4" s="97" t="s">
        <v>11</v>
      </c>
      <c r="F4" s="94">
        <v>4</v>
      </c>
      <c r="G4" s="98">
        <v>317962.06</v>
      </c>
      <c r="H4" s="94">
        <v>2</v>
      </c>
      <c r="I4" s="98">
        <v>100</v>
      </c>
      <c r="J4" s="98">
        <v>100</v>
      </c>
      <c r="K4" s="98">
        <v>100</v>
      </c>
      <c r="L4" s="98">
        <v>100</v>
      </c>
    </row>
    <row r="5" spans="1:12" s="93" customFormat="1" ht="15">
      <c r="A5" s="115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93" customFormat="1" ht="15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93" customFormat="1" ht="15">
      <c r="A7" s="99"/>
      <c r="B7" s="99"/>
      <c r="C7" s="99"/>
      <c r="D7" s="99"/>
      <c r="E7" s="99"/>
      <c r="F7" s="99"/>
      <c r="G7" s="100"/>
      <c r="H7" s="99"/>
      <c r="I7" s="100"/>
      <c r="J7" s="100"/>
      <c r="K7" s="100"/>
      <c r="L7" s="100"/>
    </row>
  </sheetData>
  <sheetProtection/>
  <mergeCells count="1"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3" customWidth="1"/>
    <col min="2" max="2" width="18.00390625" style="103" customWidth="1"/>
    <col min="3" max="3" width="24.125" style="103" customWidth="1"/>
    <col min="4" max="4" width="21.00390625" style="103" customWidth="1"/>
    <col min="5" max="5" width="22.25390625" style="103" customWidth="1"/>
    <col min="6" max="6" width="14.25390625" style="103" customWidth="1"/>
    <col min="7" max="7" width="18.125" style="103" customWidth="1"/>
    <col min="8" max="8" width="26.125" style="103" customWidth="1"/>
    <col min="9" max="9" width="32.625" style="103" customWidth="1"/>
    <col min="10" max="10" width="33.00390625" style="103" customWidth="1"/>
    <col min="11" max="11" width="42.375" style="103" customWidth="1"/>
    <col min="12" max="12" width="28.125" style="103" customWidth="1"/>
    <col min="13" max="16384" width="9.125" style="103" customWidth="1"/>
  </cols>
  <sheetData>
    <row r="1" s="101" customFormat="1" ht="12.75">
      <c r="A1" s="101" t="s">
        <v>97</v>
      </c>
    </row>
    <row r="2" spans="1:12" ht="12.7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ht="12.75">
      <c r="A5" s="103" t="s">
        <v>26</v>
      </c>
    </row>
    <row r="6" ht="12.75">
      <c r="A6" s="103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75390625" style="0" customWidth="1"/>
    <col min="3" max="3" width="17.00390625" style="0" customWidth="1"/>
    <col min="4" max="4" width="26.125" style="0" customWidth="1"/>
    <col min="5" max="5" width="14.625" style="0" customWidth="1"/>
    <col min="6" max="6" width="8.875" style="0" customWidth="1"/>
    <col min="7" max="7" width="13.625" style="0" customWidth="1"/>
    <col min="8" max="8" width="10.625" style="0" customWidth="1"/>
    <col min="9" max="10" width="13.375" style="0" customWidth="1"/>
    <col min="11" max="11" width="16.375" style="0" customWidth="1"/>
    <col min="12" max="12" width="12.75390625" style="0" customWidth="1"/>
  </cols>
  <sheetData>
    <row r="1" s="101" customFormat="1" ht="16.5" customHeight="1">
      <c r="A1" s="101" t="s">
        <v>98</v>
      </c>
    </row>
    <row r="2" spans="1:12" s="93" customFormat="1" ht="44.25" customHeight="1">
      <c r="A2" s="78" t="s">
        <v>16</v>
      </c>
      <c r="B2" s="78" t="s">
        <v>17</v>
      </c>
      <c r="C2" s="79" t="s">
        <v>8</v>
      </c>
      <c r="D2" s="79" t="s">
        <v>9</v>
      </c>
      <c r="E2" s="80" t="s">
        <v>10</v>
      </c>
      <c r="F2" s="78" t="s">
        <v>18</v>
      </c>
      <c r="G2" s="78" t="s">
        <v>19</v>
      </c>
      <c r="H2" s="78" t="s">
        <v>20</v>
      </c>
      <c r="I2" s="78" t="s">
        <v>21</v>
      </c>
      <c r="J2" s="78" t="s">
        <v>22</v>
      </c>
      <c r="K2" s="78" t="s">
        <v>23</v>
      </c>
      <c r="L2" s="78" t="s">
        <v>24</v>
      </c>
    </row>
    <row r="3" spans="1:12" ht="120.75" customHeight="1">
      <c r="A3" s="67">
        <v>1</v>
      </c>
      <c r="B3" s="67" t="s">
        <v>1</v>
      </c>
      <c r="C3" s="68" t="s">
        <v>58</v>
      </c>
      <c r="D3" s="69" t="s">
        <v>30</v>
      </c>
      <c r="E3" s="70" t="s">
        <v>11</v>
      </c>
      <c r="F3" s="67">
        <v>3</v>
      </c>
      <c r="G3" s="71">
        <v>167965.84</v>
      </c>
      <c r="H3" s="67">
        <v>2</v>
      </c>
      <c r="I3" s="71">
        <v>100</v>
      </c>
      <c r="J3" s="71">
        <v>100</v>
      </c>
      <c r="K3" s="71">
        <v>100</v>
      </c>
      <c r="L3" s="71">
        <v>100</v>
      </c>
    </row>
    <row r="4" spans="1:12" s="93" customFormat="1" ht="16.5" customHeight="1">
      <c r="A4" s="115" t="s">
        <v>26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s="93" customFormat="1" ht="16.5" customHeight="1">
      <c r="A5" s="86" t="s">
        <v>27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</sheetData>
  <sheetProtection/>
  <mergeCells count="1">
    <mergeCell ref="A4:L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04" customWidth="1"/>
    <col min="2" max="2" width="17.25390625" style="104" customWidth="1"/>
    <col min="3" max="3" width="22.25390625" style="104" customWidth="1"/>
    <col min="4" max="4" width="17.75390625" style="104" customWidth="1"/>
    <col min="5" max="5" width="20.75390625" style="104" customWidth="1"/>
    <col min="6" max="6" width="13.25390625" style="104" customWidth="1"/>
    <col min="7" max="8" width="17.00390625" style="104" customWidth="1"/>
    <col min="9" max="9" width="31.75390625" style="104" customWidth="1"/>
    <col min="10" max="10" width="31.625" style="104" customWidth="1"/>
    <col min="11" max="11" width="40.875" style="104" customWidth="1"/>
    <col min="12" max="12" width="27.625" style="104" customWidth="1"/>
    <col min="13" max="16384" width="9.125" style="104" customWidth="1"/>
  </cols>
  <sheetData>
    <row r="1" spans="1:12" ht="1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104" customWidth="1"/>
    <col min="2" max="2" width="17.25390625" style="104" customWidth="1"/>
    <col min="3" max="3" width="22.25390625" style="104" customWidth="1"/>
    <col min="4" max="4" width="17.75390625" style="104" customWidth="1"/>
    <col min="5" max="5" width="20.75390625" style="104" customWidth="1"/>
    <col min="6" max="6" width="13.25390625" style="104" customWidth="1"/>
    <col min="7" max="8" width="17.00390625" style="104" customWidth="1"/>
    <col min="9" max="9" width="31.75390625" style="104" customWidth="1"/>
    <col min="10" max="10" width="31.625" style="104" customWidth="1"/>
    <col min="11" max="11" width="40.875" style="104" customWidth="1"/>
    <col min="12" max="12" width="27.625" style="104" customWidth="1"/>
    <col min="13" max="16384" width="9.125" style="104" customWidth="1"/>
  </cols>
  <sheetData>
    <row r="1" spans="1:12" ht="15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7.125" style="104" customWidth="1"/>
    <col min="3" max="3" width="22.125" style="104" customWidth="1"/>
    <col min="4" max="4" width="17.125" style="104" customWidth="1"/>
    <col min="5" max="5" width="20.75390625" style="104" customWidth="1"/>
    <col min="6" max="6" width="13.25390625" style="104" customWidth="1"/>
    <col min="7" max="7" width="17.125" style="104" customWidth="1"/>
    <col min="8" max="8" width="22.625" style="104" customWidth="1"/>
    <col min="9" max="10" width="31.625" style="104" customWidth="1"/>
    <col min="11" max="11" width="40.75390625" style="104" customWidth="1"/>
    <col min="12" max="12" width="27.125" style="104" customWidth="1"/>
    <col min="13" max="16384" width="9.125" style="104" customWidth="1"/>
  </cols>
  <sheetData>
    <row r="1" spans="1:12" ht="15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4.00390625" style="1" customWidth="1"/>
    <col min="3" max="3" width="22.375" style="1" customWidth="1"/>
    <col min="4" max="4" width="26.125" style="1" customWidth="1"/>
    <col min="5" max="5" width="10.00390625" style="1" customWidth="1"/>
    <col min="6" max="6" width="10.75390625" style="1" customWidth="1"/>
    <col min="7" max="7" width="13.875" style="2" customWidth="1"/>
    <col min="8" max="8" width="13.125" style="1" customWidth="1"/>
    <col min="9" max="9" width="15.75390625" style="2" customWidth="1"/>
    <col min="10" max="10" width="13.375" style="2" customWidth="1"/>
    <col min="11" max="11" width="20.125" style="2" customWidth="1"/>
    <col min="12" max="12" width="16.125" style="2" customWidth="1"/>
  </cols>
  <sheetData>
    <row r="1" spans="1:12" ht="18.75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1" customFormat="1" ht="51">
      <c r="A2" s="11" t="s">
        <v>16</v>
      </c>
      <c r="B2" s="11" t="s">
        <v>35</v>
      </c>
      <c r="C2" s="10" t="s">
        <v>8</v>
      </c>
      <c r="D2" s="10" t="s">
        <v>9</v>
      </c>
      <c r="E2" s="7" t="s">
        <v>10</v>
      </c>
      <c r="F2" s="11" t="s">
        <v>36</v>
      </c>
      <c r="G2" s="11" t="s">
        <v>19</v>
      </c>
      <c r="H2" s="11" t="s">
        <v>37</v>
      </c>
      <c r="I2" s="11" t="s">
        <v>38</v>
      </c>
      <c r="J2" s="11" t="s">
        <v>22</v>
      </c>
      <c r="K2" s="11" t="s">
        <v>39</v>
      </c>
      <c r="L2" s="11" t="s">
        <v>40</v>
      </c>
    </row>
    <row r="3" spans="1:12" ht="38.25">
      <c r="A3" s="3">
        <v>1</v>
      </c>
      <c r="B3" s="3" t="s">
        <v>46</v>
      </c>
      <c r="C3" s="10" t="s">
        <v>13</v>
      </c>
      <c r="D3" s="10" t="s">
        <v>14</v>
      </c>
      <c r="E3" s="7" t="s">
        <v>42</v>
      </c>
      <c r="F3" s="3">
        <v>74</v>
      </c>
      <c r="G3" s="9">
        <v>2338597185.32</v>
      </c>
      <c r="H3" s="3">
        <v>16</v>
      </c>
      <c r="I3" s="9">
        <v>6.61</v>
      </c>
      <c r="J3" s="9">
        <v>91.16</v>
      </c>
      <c r="K3" s="9">
        <v>94.12</v>
      </c>
      <c r="L3" s="9">
        <v>57.93</v>
      </c>
    </row>
    <row r="4" spans="1:12" ht="38.25">
      <c r="A4" s="3">
        <f aca="true" t="shared" si="0" ref="A4:A14">1+A3</f>
        <v>2</v>
      </c>
      <c r="B4" s="3" t="s">
        <v>41</v>
      </c>
      <c r="C4" s="10" t="s">
        <v>13</v>
      </c>
      <c r="D4" s="10" t="s">
        <v>14</v>
      </c>
      <c r="E4" s="7" t="s">
        <v>42</v>
      </c>
      <c r="F4" s="3">
        <v>52</v>
      </c>
      <c r="G4" s="9">
        <v>2565442170.36</v>
      </c>
      <c r="H4" s="3">
        <v>13</v>
      </c>
      <c r="I4" s="9">
        <v>4.65</v>
      </c>
      <c r="J4" s="9">
        <v>100</v>
      </c>
      <c r="K4" s="9">
        <v>76.47</v>
      </c>
      <c r="L4" s="9">
        <v>57.15</v>
      </c>
    </row>
    <row r="5" spans="1:12" ht="38.25">
      <c r="A5" s="3">
        <f t="shared" si="0"/>
        <v>3</v>
      </c>
      <c r="B5" s="3" t="s">
        <v>7</v>
      </c>
      <c r="C5" s="10" t="s">
        <v>13</v>
      </c>
      <c r="D5" s="10" t="s">
        <v>14</v>
      </c>
      <c r="E5" s="7" t="s">
        <v>15</v>
      </c>
      <c r="F5" s="3">
        <v>477</v>
      </c>
      <c r="G5" s="9">
        <v>132665791.95</v>
      </c>
      <c r="H5" s="3">
        <v>17</v>
      </c>
      <c r="I5" s="9">
        <v>42.63</v>
      </c>
      <c r="J5" s="9">
        <v>5.17</v>
      </c>
      <c r="K5" s="9">
        <v>100</v>
      </c>
      <c r="L5" s="9">
        <v>39.12</v>
      </c>
    </row>
    <row r="6" spans="1:12" ht="38.25">
      <c r="A6" s="3">
        <f t="shared" si="0"/>
        <v>4</v>
      </c>
      <c r="B6" s="3" t="s">
        <v>47</v>
      </c>
      <c r="C6" s="10" t="s">
        <v>13</v>
      </c>
      <c r="D6" s="10" t="s">
        <v>14</v>
      </c>
      <c r="E6" s="7" t="s">
        <v>42</v>
      </c>
      <c r="F6" s="3">
        <v>44</v>
      </c>
      <c r="G6" s="9">
        <v>1524652494.36</v>
      </c>
      <c r="H6" s="3">
        <v>11</v>
      </c>
      <c r="I6" s="9">
        <v>3.93</v>
      </c>
      <c r="J6" s="9">
        <v>59.43</v>
      </c>
      <c r="K6" s="9">
        <v>64.71</v>
      </c>
      <c r="L6" s="9">
        <v>38.29</v>
      </c>
    </row>
    <row r="7" spans="1:12" ht="76.5">
      <c r="A7" s="3">
        <f t="shared" si="0"/>
        <v>5</v>
      </c>
      <c r="B7" s="23" t="s">
        <v>43</v>
      </c>
      <c r="C7" s="22" t="s">
        <v>61</v>
      </c>
      <c r="D7" s="22" t="s">
        <v>31</v>
      </c>
      <c r="E7" s="7" t="s">
        <v>11</v>
      </c>
      <c r="F7" s="3">
        <v>808</v>
      </c>
      <c r="G7" s="9">
        <v>38384493.37</v>
      </c>
      <c r="H7" s="3">
        <v>7</v>
      </c>
      <c r="I7" s="9">
        <v>72.21</v>
      </c>
      <c r="J7" s="9">
        <v>1.5</v>
      </c>
      <c r="K7" s="9">
        <v>41.18</v>
      </c>
      <c r="L7" s="9">
        <v>37.72</v>
      </c>
    </row>
    <row r="8" spans="1:12" ht="38.25">
      <c r="A8" s="3">
        <f t="shared" si="0"/>
        <v>6</v>
      </c>
      <c r="B8" s="3" t="s">
        <v>48</v>
      </c>
      <c r="C8" s="10" t="s">
        <v>13</v>
      </c>
      <c r="D8" s="10" t="s">
        <v>14</v>
      </c>
      <c r="E8" s="7" t="s">
        <v>15</v>
      </c>
      <c r="F8" s="3">
        <v>156</v>
      </c>
      <c r="G8" s="9">
        <v>732792948.79</v>
      </c>
      <c r="H8" s="3">
        <v>13</v>
      </c>
      <c r="I8" s="9">
        <v>13.94</v>
      </c>
      <c r="J8" s="9">
        <v>28.56</v>
      </c>
      <c r="K8" s="9">
        <v>76.47</v>
      </c>
      <c r="L8" s="9">
        <v>32.29</v>
      </c>
    </row>
    <row r="9" spans="1:12" ht="76.5">
      <c r="A9" s="3">
        <f t="shared" si="0"/>
        <v>7</v>
      </c>
      <c r="B9" s="3" t="s">
        <v>2</v>
      </c>
      <c r="C9" s="10" t="s">
        <v>61</v>
      </c>
      <c r="D9" s="10" t="s">
        <v>31</v>
      </c>
      <c r="E9" s="7" t="s">
        <v>11</v>
      </c>
      <c r="F9" s="3">
        <v>425</v>
      </c>
      <c r="G9" s="9">
        <v>33425602.05</v>
      </c>
      <c r="H9" s="3">
        <v>6</v>
      </c>
      <c r="I9" s="9">
        <v>37.98</v>
      </c>
      <c r="J9" s="9">
        <v>1.3</v>
      </c>
      <c r="K9" s="9">
        <v>35.29</v>
      </c>
      <c r="L9" s="9">
        <v>22.77</v>
      </c>
    </row>
    <row r="10" spans="1:12" ht="76.5">
      <c r="A10" s="3">
        <f t="shared" si="0"/>
        <v>8</v>
      </c>
      <c r="B10" s="3" t="s">
        <v>59</v>
      </c>
      <c r="C10" s="10" t="s">
        <v>60</v>
      </c>
      <c r="D10" s="10" t="s">
        <v>31</v>
      </c>
      <c r="E10" s="7" t="s">
        <v>11</v>
      </c>
      <c r="F10" s="3">
        <v>476</v>
      </c>
      <c r="G10" s="9">
        <v>26092909.48</v>
      </c>
      <c r="H10" s="3">
        <v>4</v>
      </c>
      <c r="I10" s="9">
        <v>42.54</v>
      </c>
      <c r="J10" s="9">
        <v>1.02</v>
      </c>
      <c r="K10" s="9">
        <v>23.53</v>
      </c>
      <c r="L10" s="9">
        <v>22.13</v>
      </c>
    </row>
    <row r="11" spans="1:12" ht="76.5">
      <c r="A11" s="3">
        <f t="shared" si="0"/>
        <v>9</v>
      </c>
      <c r="B11" s="3" t="s">
        <v>49</v>
      </c>
      <c r="C11" s="10" t="s">
        <v>50</v>
      </c>
      <c r="D11" s="10" t="s">
        <v>31</v>
      </c>
      <c r="E11" s="7" t="s">
        <v>11</v>
      </c>
      <c r="F11" s="3">
        <v>363</v>
      </c>
      <c r="G11" s="9">
        <v>26596152.12</v>
      </c>
      <c r="H11" s="3">
        <v>5</v>
      </c>
      <c r="I11" s="9">
        <v>32.44</v>
      </c>
      <c r="J11" s="9">
        <v>1.04</v>
      </c>
      <c r="K11" s="9">
        <v>29.41</v>
      </c>
      <c r="L11" s="9">
        <v>19.27</v>
      </c>
    </row>
    <row r="12" spans="1:12" ht="51">
      <c r="A12" s="3">
        <f t="shared" si="0"/>
        <v>10</v>
      </c>
      <c r="B12" s="3" t="s">
        <v>53</v>
      </c>
      <c r="C12" s="10" t="s">
        <v>54</v>
      </c>
      <c r="D12" s="10" t="s">
        <v>64</v>
      </c>
      <c r="E12" s="7" t="s">
        <v>11</v>
      </c>
      <c r="F12" s="3">
        <v>243</v>
      </c>
      <c r="G12" s="9">
        <v>17535253.93</v>
      </c>
      <c r="H12" s="3">
        <v>7</v>
      </c>
      <c r="I12" s="9">
        <v>21.72</v>
      </c>
      <c r="J12" s="9">
        <v>0.68</v>
      </c>
      <c r="K12" s="9">
        <v>41.18</v>
      </c>
      <c r="L12" s="9">
        <v>17.2</v>
      </c>
    </row>
    <row r="13" spans="1:12" ht="38.25">
      <c r="A13" s="3">
        <f t="shared" si="0"/>
        <v>11</v>
      </c>
      <c r="B13" s="3" t="s">
        <v>56</v>
      </c>
      <c r="C13" s="10" t="s">
        <v>13</v>
      </c>
      <c r="D13" s="10" t="s">
        <v>14</v>
      </c>
      <c r="E13" s="7" t="s">
        <v>42</v>
      </c>
      <c r="F13" s="3">
        <v>17</v>
      </c>
      <c r="G13" s="9">
        <v>126489577.51</v>
      </c>
      <c r="H13" s="3">
        <v>10</v>
      </c>
      <c r="I13" s="9">
        <v>1.52</v>
      </c>
      <c r="J13" s="9">
        <v>4.93</v>
      </c>
      <c r="K13" s="9">
        <v>58.82</v>
      </c>
      <c r="L13" s="9">
        <v>14.34</v>
      </c>
    </row>
    <row r="14" spans="1:12" ht="76.5">
      <c r="A14" s="3">
        <f t="shared" si="0"/>
        <v>12</v>
      </c>
      <c r="B14" s="3" t="s">
        <v>68</v>
      </c>
      <c r="C14" s="10" t="s">
        <v>69</v>
      </c>
      <c r="D14" s="10" t="s">
        <v>70</v>
      </c>
      <c r="E14" s="7" t="s">
        <v>11</v>
      </c>
      <c r="F14" s="3">
        <v>235</v>
      </c>
      <c r="G14" s="9">
        <v>33109720.52</v>
      </c>
      <c r="H14" s="3">
        <v>4</v>
      </c>
      <c r="I14" s="9">
        <v>21</v>
      </c>
      <c r="J14" s="9">
        <v>1.29</v>
      </c>
      <c r="K14" s="9">
        <v>23.53</v>
      </c>
      <c r="L14" s="9">
        <v>13.62</v>
      </c>
    </row>
    <row r="16" spans="1:12" ht="12.75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12.75">
      <c r="A17" s="112" t="s">
        <v>27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</sheetData>
  <sheetProtection/>
  <mergeCells count="3">
    <mergeCell ref="A1:L1"/>
    <mergeCell ref="A16:L16"/>
    <mergeCell ref="A17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104" customWidth="1"/>
    <col min="2" max="2" width="16.625" style="104" customWidth="1"/>
    <col min="3" max="3" width="21.875" style="104" customWidth="1"/>
    <col min="4" max="4" width="17.125" style="104" customWidth="1"/>
    <col min="5" max="5" width="20.25390625" style="104" customWidth="1"/>
    <col min="6" max="6" width="13.25390625" style="104" customWidth="1"/>
    <col min="7" max="7" width="17.25390625" style="104" customWidth="1"/>
    <col min="8" max="8" width="22.75390625" style="104" customWidth="1"/>
    <col min="9" max="9" width="32.00390625" style="104" customWidth="1"/>
    <col min="10" max="10" width="31.625" style="104" customWidth="1"/>
    <col min="11" max="11" width="41.125" style="104" customWidth="1"/>
    <col min="12" max="12" width="27.375" style="104" customWidth="1"/>
    <col min="13" max="16384" width="9.125" style="104" customWidth="1"/>
  </cols>
  <sheetData>
    <row r="1" spans="1:12" ht="1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6.875" style="104" customWidth="1"/>
    <col min="3" max="3" width="21.625" style="104" customWidth="1"/>
    <col min="4" max="4" width="16.75390625" style="104" customWidth="1"/>
    <col min="5" max="5" width="20.625" style="104" customWidth="1"/>
    <col min="6" max="6" width="13.25390625" style="104" customWidth="1"/>
    <col min="7" max="7" width="17.75390625" style="104" customWidth="1"/>
    <col min="8" max="8" width="24.00390625" style="104" customWidth="1"/>
    <col min="9" max="9" width="31.375" style="104" customWidth="1"/>
    <col min="10" max="10" width="32.125" style="104" customWidth="1"/>
    <col min="11" max="11" width="40.875" style="104" customWidth="1"/>
    <col min="12" max="12" width="27.75390625" style="104" customWidth="1"/>
    <col min="13" max="16384" width="9.125" style="104" customWidth="1"/>
  </cols>
  <sheetData>
    <row r="1" spans="1:12" ht="15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6.625" style="104" customWidth="1"/>
    <col min="3" max="3" width="21.625" style="104" customWidth="1"/>
    <col min="4" max="4" width="17.125" style="104" customWidth="1"/>
    <col min="5" max="5" width="20.375" style="104" customWidth="1"/>
    <col min="6" max="6" width="14.375" style="104" customWidth="1"/>
    <col min="7" max="7" width="17.125" style="104" customWidth="1"/>
    <col min="8" max="8" width="23.375" style="104" customWidth="1"/>
    <col min="9" max="9" width="31.00390625" style="104" customWidth="1"/>
    <col min="10" max="10" width="32.25390625" style="104" customWidth="1"/>
    <col min="11" max="11" width="41.125" style="104" customWidth="1"/>
    <col min="12" max="12" width="27.625" style="104" customWidth="1"/>
    <col min="13" max="16384" width="9.125" style="104" customWidth="1"/>
  </cols>
  <sheetData>
    <row r="1" spans="1:12" ht="15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7.375" style="104" customWidth="1"/>
    <col min="3" max="3" width="22.25390625" style="104" customWidth="1"/>
    <col min="4" max="4" width="17.75390625" style="104" customWidth="1"/>
    <col min="5" max="5" width="21.125" style="104" customWidth="1"/>
    <col min="6" max="6" width="14.25390625" style="104" customWidth="1"/>
    <col min="7" max="7" width="18.125" style="104" customWidth="1"/>
    <col min="8" max="8" width="23.875" style="104" customWidth="1"/>
    <col min="9" max="9" width="31.75390625" style="104" customWidth="1"/>
    <col min="10" max="10" width="32.125" style="104" customWidth="1"/>
    <col min="11" max="11" width="32.00390625" style="104" customWidth="1"/>
    <col min="12" max="12" width="24.75390625" style="104" customWidth="1"/>
    <col min="13" max="16384" width="9.125" style="104" customWidth="1"/>
  </cols>
  <sheetData>
    <row r="1" spans="1:12" ht="15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7.00390625" style="104" customWidth="1"/>
    <col min="3" max="3" width="22.00390625" style="104" customWidth="1"/>
    <col min="4" max="4" width="17.125" style="104" customWidth="1"/>
    <col min="5" max="5" width="20.875" style="104" customWidth="1"/>
    <col min="6" max="6" width="13.625" style="104" customWidth="1"/>
    <col min="7" max="7" width="17.625" style="104" customWidth="1"/>
    <col min="8" max="8" width="23.00390625" style="104" customWidth="1"/>
    <col min="9" max="9" width="31.375" style="104" customWidth="1"/>
    <col min="10" max="10" width="31.875" style="104" customWidth="1"/>
    <col min="11" max="11" width="40.625" style="104" customWidth="1"/>
    <col min="12" max="12" width="27.625" style="104" customWidth="1"/>
    <col min="13" max="16384" width="9.125" style="104" customWidth="1"/>
  </cols>
  <sheetData>
    <row r="1" spans="1:12" ht="15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6.375" style="104" customWidth="1"/>
    <col min="3" max="3" width="22.625" style="104" customWidth="1"/>
    <col min="4" max="4" width="17.625" style="104" customWidth="1"/>
    <col min="5" max="5" width="21.125" style="104" customWidth="1"/>
    <col min="6" max="6" width="13.375" style="104" customWidth="1"/>
    <col min="7" max="7" width="17.25390625" style="104" customWidth="1"/>
    <col min="8" max="8" width="23.00390625" style="104" customWidth="1"/>
    <col min="9" max="9" width="31.25390625" style="104" customWidth="1"/>
    <col min="10" max="10" width="32.375" style="104" customWidth="1"/>
    <col min="11" max="11" width="40.375" style="104" customWidth="1"/>
    <col min="12" max="12" width="27.75390625" style="104" customWidth="1"/>
    <col min="13" max="16384" width="9.125" style="104" customWidth="1"/>
  </cols>
  <sheetData>
    <row r="1" spans="1:12" ht="15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04" customWidth="1"/>
    <col min="2" max="2" width="16.375" style="104" customWidth="1"/>
    <col min="3" max="3" width="22.625" style="104" customWidth="1"/>
    <col min="4" max="4" width="17.625" style="104" customWidth="1"/>
    <col min="5" max="5" width="21.125" style="104" customWidth="1"/>
    <col min="6" max="6" width="13.375" style="104" customWidth="1"/>
    <col min="7" max="7" width="17.25390625" style="104" customWidth="1"/>
    <col min="8" max="8" width="23.00390625" style="104" customWidth="1"/>
    <col min="9" max="9" width="31.25390625" style="104" customWidth="1"/>
    <col min="10" max="10" width="32.375" style="104" customWidth="1"/>
    <col min="11" max="11" width="40.375" style="104" customWidth="1"/>
    <col min="12" max="12" width="27.75390625" style="104" customWidth="1"/>
    <col min="13" max="16384" width="9.125" style="104" customWidth="1"/>
  </cols>
  <sheetData>
    <row r="1" spans="1:12" ht="15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04" customWidth="1"/>
    <col min="2" max="2" width="16.25390625" style="104" customWidth="1"/>
    <col min="3" max="3" width="21.375" style="104" customWidth="1"/>
    <col min="4" max="4" width="16.75390625" style="104" customWidth="1"/>
    <col min="5" max="5" width="20.125" style="104" customWidth="1"/>
    <col min="6" max="6" width="13.125" style="104" customWidth="1"/>
    <col min="7" max="7" width="17.375" style="104" customWidth="1"/>
    <col min="8" max="8" width="22.625" style="104" customWidth="1"/>
    <col min="9" max="9" width="30.75390625" style="104" customWidth="1"/>
    <col min="10" max="10" width="31.625" style="104" customWidth="1"/>
    <col min="11" max="11" width="40.25390625" style="104" customWidth="1"/>
    <col min="12" max="12" width="27.75390625" style="104" customWidth="1"/>
    <col min="13" max="16384" width="9.125" style="104" customWidth="1"/>
  </cols>
  <sheetData>
    <row r="1" spans="1:12" ht="15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15">
      <c r="A5" s="103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>
      <c r="A6" s="103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6.875" style="0" customWidth="1"/>
    <col min="3" max="3" width="21.625" style="0" customWidth="1"/>
    <col min="4" max="4" width="16.75390625" style="0" customWidth="1"/>
    <col min="5" max="5" width="20.125" style="0" customWidth="1"/>
    <col min="6" max="6" width="13.25390625" style="0" customWidth="1"/>
    <col min="7" max="7" width="17.25390625" style="0" customWidth="1"/>
    <col min="8" max="8" width="22.875" style="0" customWidth="1"/>
    <col min="9" max="9" width="31.00390625" style="0" customWidth="1"/>
    <col min="10" max="10" width="30.875" style="0" customWidth="1"/>
    <col min="11" max="11" width="40.75390625" style="0" customWidth="1"/>
    <col min="12" max="12" width="27.625" style="0" customWidth="1"/>
  </cols>
  <sheetData>
    <row r="1" spans="1:12" ht="12.75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103" t="s">
        <v>26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2.75">
      <c r="A6" s="103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875" style="0" customWidth="1"/>
    <col min="3" max="3" width="22.00390625" style="0" customWidth="1"/>
    <col min="4" max="4" width="16.875" style="0" customWidth="1"/>
    <col min="5" max="5" width="21.00390625" style="0" customWidth="1"/>
    <col min="6" max="6" width="14.125" style="0" customWidth="1"/>
    <col min="7" max="7" width="17.875" style="0" customWidth="1"/>
    <col min="8" max="8" width="23.125" style="0" customWidth="1"/>
    <col min="9" max="9" width="31.00390625" style="0" customWidth="1"/>
    <col min="10" max="10" width="30.75390625" style="0" customWidth="1"/>
    <col min="11" max="11" width="41.125" style="0" customWidth="1"/>
    <col min="12" max="12" width="27.125" style="0" customWidth="1"/>
  </cols>
  <sheetData>
    <row r="1" spans="1:12" ht="12.75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103" t="s">
        <v>26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2.75">
      <c r="A6" s="103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17.75390625" style="1" customWidth="1"/>
    <col min="3" max="3" width="24.125" style="1" customWidth="1"/>
    <col min="4" max="4" width="30.25390625" style="1" customWidth="1"/>
    <col min="5" max="5" width="16.375" style="1" customWidth="1"/>
    <col min="6" max="6" width="7.00390625" style="1" bestFit="1" customWidth="1"/>
    <col min="7" max="7" width="13.75390625" style="2" bestFit="1" customWidth="1"/>
    <col min="8" max="8" width="10.625" style="1" bestFit="1" customWidth="1"/>
    <col min="9" max="9" width="20.00390625" style="2" bestFit="1" customWidth="1"/>
    <col min="10" max="10" width="15.875" style="2" bestFit="1" customWidth="1"/>
    <col min="11" max="11" width="20.00390625" style="2" bestFit="1" customWidth="1"/>
    <col min="12" max="12" width="18.00390625" style="2" bestFit="1" customWidth="1"/>
  </cols>
  <sheetData>
    <row r="1" spans="1:12" ht="18.75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1" customFormat="1" ht="38.25">
      <c r="A2" s="11" t="s">
        <v>16</v>
      </c>
      <c r="B2" s="11" t="s">
        <v>17</v>
      </c>
      <c r="C2" s="10" t="s">
        <v>8</v>
      </c>
      <c r="D2" s="10" t="s">
        <v>9</v>
      </c>
      <c r="E2" s="7" t="s">
        <v>10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</row>
    <row r="3" spans="1:12" ht="38.25">
      <c r="A3" s="3">
        <v>1</v>
      </c>
      <c r="B3" s="3" t="s">
        <v>41</v>
      </c>
      <c r="C3" s="10" t="s">
        <v>13</v>
      </c>
      <c r="D3" s="10" t="s">
        <v>14</v>
      </c>
      <c r="E3" s="7" t="s">
        <v>42</v>
      </c>
      <c r="F3" s="3">
        <v>45</v>
      </c>
      <c r="G3" s="9">
        <v>2552246306.51</v>
      </c>
      <c r="H3" s="48">
        <v>12</v>
      </c>
      <c r="I3" s="49">
        <v>6.58</v>
      </c>
      <c r="J3" s="49">
        <v>100</v>
      </c>
      <c r="K3" s="49">
        <v>75</v>
      </c>
      <c r="L3" s="49">
        <v>57.63</v>
      </c>
    </row>
    <row r="4" spans="1:12" ht="38.25">
      <c r="A4" s="3">
        <f aca="true" t="shared" si="0" ref="A4:A15">1+A3</f>
        <v>2</v>
      </c>
      <c r="B4" s="3" t="s">
        <v>46</v>
      </c>
      <c r="C4" s="10" t="s">
        <v>13</v>
      </c>
      <c r="D4" s="10" t="s">
        <v>14</v>
      </c>
      <c r="E4" s="7" t="s">
        <v>42</v>
      </c>
      <c r="F4" s="3">
        <v>78</v>
      </c>
      <c r="G4" s="9">
        <v>1662036820.59</v>
      </c>
      <c r="H4" s="48">
        <v>16</v>
      </c>
      <c r="I4" s="49">
        <v>11.4</v>
      </c>
      <c r="J4" s="49">
        <v>65.12</v>
      </c>
      <c r="K4" s="49">
        <v>100</v>
      </c>
      <c r="L4" s="49">
        <v>50.61</v>
      </c>
    </row>
    <row r="5" spans="1:12" ht="51">
      <c r="A5" s="3">
        <f t="shared" si="0"/>
        <v>3</v>
      </c>
      <c r="B5" s="3" t="s">
        <v>2</v>
      </c>
      <c r="C5" s="10" t="s">
        <v>81</v>
      </c>
      <c r="D5" s="10" t="s">
        <v>31</v>
      </c>
      <c r="E5" s="7" t="s">
        <v>11</v>
      </c>
      <c r="F5" s="3">
        <v>684</v>
      </c>
      <c r="G5" s="9">
        <v>64578022.04</v>
      </c>
      <c r="H5" s="48">
        <v>5</v>
      </c>
      <c r="I5" s="49">
        <v>100</v>
      </c>
      <c r="J5" s="49">
        <v>2.53</v>
      </c>
      <c r="K5" s="49">
        <v>31.25</v>
      </c>
      <c r="L5" s="49">
        <v>47.26</v>
      </c>
    </row>
    <row r="6" spans="1:12" ht="51">
      <c r="A6" s="3">
        <f t="shared" si="0"/>
        <v>4</v>
      </c>
      <c r="B6" s="3" t="s">
        <v>43</v>
      </c>
      <c r="C6" s="22" t="s">
        <v>74</v>
      </c>
      <c r="D6" s="22" t="s">
        <v>31</v>
      </c>
      <c r="E6" s="7" t="s">
        <v>11</v>
      </c>
      <c r="F6" s="3">
        <v>495</v>
      </c>
      <c r="G6" s="9">
        <v>34659751.94</v>
      </c>
      <c r="H6" s="48">
        <v>5</v>
      </c>
      <c r="I6" s="49">
        <v>72.37</v>
      </c>
      <c r="J6" s="49">
        <v>1.36</v>
      </c>
      <c r="K6" s="49">
        <v>31.25</v>
      </c>
      <c r="L6" s="49">
        <v>35.74</v>
      </c>
    </row>
    <row r="7" spans="1:12" ht="38.25">
      <c r="A7" s="3">
        <f t="shared" si="0"/>
        <v>5</v>
      </c>
      <c r="B7" s="3" t="s">
        <v>47</v>
      </c>
      <c r="C7" s="10" t="s">
        <v>13</v>
      </c>
      <c r="D7" s="10" t="s">
        <v>14</v>
      </c>
      <c r="E7" s="7" t="s">
        <v>42</v>
      </c>
      <c r="F7" s="3">
        <v>35</v>
      </c>
      <c r="G7" s="9">
        <v>1305307679.72</v>
      </c>
      <c r="H7" s="48">
        <v>9</v>
      </c>
      <c r="I7" s="49">
        <v>5.12</v>
      </c>
      <c r="J7" s="49">
        <v>51.14</v>
      </c>
      <c r="K7" s="49">
        <v>56.25</v>
      </c>
      <c r="L7" s="49">
        <v>33.75</v>
      </c>
    </row>
    <row r="8" spans="1:12" ht="38.25">
      <c r="A8" s="3">
        <f t="shared" si="0"/>
        <v>6</v>
      </c>
      <c r="B8" s="3" t="s">
        <v>48</v>
      </c>
      <c r="C8" s="10" t="s">
        <v>13</v>
      </c>
      <c r="D8" s="10" t="s">
        <v>14</v>
      </c>
      <c r="E8" s="7" t="s">
        <v>15</v>
      </c>
      <c r="F8" s="3">
        <v>125</v>
      </c>
      <c r="G8" s="9">
        <v>770534318.89</v>
      </c>
      <c r="H8" s="48">
        <v>11</v>
      </c>
      <c r="I8" s="49">
        <v>18.27</v>
      </c>
      <c r="J8" s="49">
        <v>30.19</v>
      </c>
      <c r="K8" s="49">
        <v>68.75</v>
      </c>
      <c r="L8" s="49">
        <v>33.13</v>
      </c>
    </row>
    <row r="9" spans="1:12" ht="38.25">
      <c r="A9" s="3">
        <f t="shared" si="0"/>
        <v>7</v>
      </c>
      <c r="B9" s="3" t="s">
        <v>7</v>
      </c>
      <c r="C9" s="10" t="s">
        <v>13</v>
      </c>
      <c r="D9" s="10" t="s">
        <v>14</v>
      </c>
      <c r="E9" s="7" t="s">
        <v>15</v>
      </c>
      <c r="F9" s="3">
        <v>205</v>
      </c>
      <c r="G9" s="9">
        <v>204323634.25</v>
      </c>
      <c r="H9" s="48">
        <v>13</v>
      </c>
      <c r="I9" s="49">
        <v>29.97</v>
      </c>
      <c r="J9" s="49">
        <v>8.01</v>
      </c>
      <c r="K9" s="49">
        <v>81.25</v>
      </c>
      <c r="L9" s="49">
        <v>31.44</v>
      </c>
    </row>
    <row r="10" spans="1:12" ht="51">
      <c r="A10" s="3">
        <f t="shared" si="0"/>
        <v>8</v>
      </c>
      <c r="B10" s="3" t="s">
        <v>49</v>
      </c>
      <c r="C10" s="10" t="s">
        <v>50</v>
      </c>
      <c r="D10" s="10" t="s">
        <v>31</v>
      </c>
      <c r="E10" s="7" t="s">
        <v>11</v>
      </c>
      <c r="F10" s="3">
        <v>374</v>
      </c>
      <c r="G10" s="9">
        <v>25564171.89</v>
      </c>
      <c r="H10" s="48">
        <v>3</v>
      </c>
      <c r="I10" s="49">
        <v>54.68</v>
      </c>
      <c r="J10" s="49">
        <v>1</v>
      </c>
      <c r="K10" s="49">
        <v>18.75</v>
      </c>
      <c r="L10" s="49">
        <v>26.02</v>
      </c>
    </row>
    <row r="11" spans="1:12" ht="51">
      <c r="A11" s="3">
        <f t="shared" si="0"/>
        <v>9</v>
      </c>
      <c r="B11" s="3" t="s">
        <v>59</v>
      </c>
      <c r="C11" s="11" t="s">
        <v>60</v>
      </c>
      <c r="D11" s="11" t="s">
        <v>31</v>
      </c>
      <c r="E11" s="7" t="s">
        <v>11</v>
      </c>
      <c r="F11" s="48">
        <v>279</v>
      </c>
      <c r="G11" s="9">
        <v>25674078.55</v>
      </c>
      <c r="H11" s="48">
        <v>6</v>
      </c>
      <c r="I11" s="49">
        <v>40.79</v>
      </c>
      <c r="J11" s="49">
        <v>1.01</v>
      </c>
      <c r="K11" s="49">
        <v>37.5</v>
      </c>
      <c r="L11" s="49">
        <v>24.22</v>
      </c>
    </row>
    <row r="12" spans="1:12" ht="51">
      <c r="A12" s="3">
        <f t="shared" si="0"/>
        <v>10</v>
      </c>
      <c r="B12" s="3" t="s">
        <v>53</v>
      </c>
      <c r="C12" s="10" t="s">
        <v>54</v>
      </c>
      <c r="D12" s="10" t="s">
        <v>64</v>
      </c>
      <c r="E12" s="7" t="s">
        <v>11</v>
      </c>
      <c r="F12" s="3">
        <v>177</v>
      </c>
      <c r="G12" s="9">
        <v>20582305.96</v>
      </c>
      <c r="H12" s="48">
        <v>8</v>
      </c>
      <c r="I12" s="49">
        <v>25.88</v>
      </c>
      <c r="J12" s="49">
        <v>0.81</v>
      </c>
      <c r="K12" s="49">
        <v>50</v>
      </c>
      <c r="L12" s="49">
        <v>20.68</v>
      </c>
    </row>
    <row r="13" spans="1:12" ht="63.75">
      <c r="A13" s="3">
        <f t="shared" si="0"/>
        <v>11</v>
      </c>
      <c r="B13" s="3" t="s">
        <v>5</v>
      </c>
      <c r="C13" s="11" t="s">
        <v>12</v>
      </c>
      <c r="D13" s="11" t="s">
        <v>32</v>
      </c>
      <c r="E13" s="7" t="s">
        <v>11</v>
      </c>
      <c r="F13" s="3">
        <v>218</v>
      </c>
      <c r="G13" s="9">
        <v>17898517.74</v>
      </c>
      <c r="H13" s="48">
        <v>3</v>
      </c>
      <c r="I13" s="49">
        <v>31.87</v>
      </c>
      <c r="J13" s="49">
        <v>0.7</v>
      </c>
      <c r="K13" s="49">
        <v>18.75</v>
      </c>
      <c r="L13" s="49">
        <v>16.78</v>
      </c>
    </row>
    <row r="14" spans="1:12" ht="38.25">
      <c r="A14" s="3">
        <f t="shared" si="0"/>
        <v>12</v>
      </c>
      <c r="B14" s="3" t="s">
        <v>56</v>
      </c>
      <c r="C14" s="10" t="s">
        <v>13</v>
      </c>
      <c r="D14" s="10" t="s">
        <v>14</v>
      </c>
      <c r="E14" s="7" t="s">
        <v>42</v>
      </c>
      <c r="F14" s="3">
        <v>12</v>
      </c>
      <c r="G14" s="9">
        <v>180991840.62</v>
      </c>
      <c r="H14" s="48">
        <v>6</v>
      </c>
      <c r="I14" s="49">
        <v>1.75</v>
      </c>
      <c r="J14" s="49">
        <v>7.09</v>
      </c>
      <c r="K14" s="49">
        <v>37.5</v>
      </c>
      <c r="L14" s="49">
        <v>11.04</v>
      </c>
    </row>
    <row r="15" spans="1:12" ht="63.75">
      <c r="A15" s="3">
        <f t="shared" si="0"/>
        <v>13</v>
      </c>
      <c r="B15" s="3" t="s">
        <v>6</v>
      </c>
      <c r="C15" s="11" t="s">
        <v>12</v>
      </c>
      <c r="D15" s="11" t="s">
        <v>32</v>
      </c>
      <c r="E15" s="7" t="s">
        <v>11</v>
      </c>
      <c r="F15" s="3">
        <v>110</v>
      </c>
      <c r="G15" s="9">
        <v>21843281.56</v>
      </c>
      <c r="H15" s="48">
        <v>3</v>
      </c>
      <c r="I15" s="49">
        <v>16.08</v>
      </c>
      <c r="J15" s="49">
        <v>0.86</v>
      </c>
      <c r="K15" s="49">
        <v>18.75</v>
      </c>
      <c r="L15" s="49">
        <v>10.53</v>
      </c>
    </row>
    <row r="17" spans="1:12" ht="13.5" customHeight="1">
      <c r="A17" s="111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2.75">
      <c r="A18" s="112" t="s">
        <v>27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5" ht="12.75">
      <c r="A19" s="3"/>
      <c r="B19" s="3"/>
      <c r="C19" s="10"/>
      <c r="D19" s="10"/>
      <c r="E19" s="7"/>
    </row>
    <row r="20" spans="1:5" ht="12.75">
      <c r="A20" s="3"/>
      <c r="B20" s="3"/>
      <c r="C20" s="10"/>
      <c r="D20" s="10"/>
      <c r="E20" s="7"/>
    </row>
    <row r="21" spans="1:5" ht="12.75">
      <c r="A21" s="3"/>
      <c r="B21" s="3"/>
      <c r="C21" s="10"/>
      <c r="D21" s="10"/>
      <c r="E21" s="7"/>
    </row>
    <row r="22" spans="1:5" ht="12.75">
      <c r="A22" s="3"/>
      <c r="B22" s="45"/>
      <c r="C22" s="46"/>
      <c r="D22" s="46"/>
      <c r="E22" s="50"/>
    </row>
    <row r="23" spans="1:5" ht="12.75">
      <c r="A23" s="3"/>
      <c r="B23" s="45"/>
      <c r="C23" s="46"/>
      <c r="D23" s="46"/>
      <c r="E23" s="50"/>
    </row>
    <row r="24" spans="1:5" ht="12.75">
      <c r="A24" s="3"/>
      <c r="B24" s="45"/>
      <c r="C24" s="46"/>
      <c r="D24" s="46"/>
      <c r="E24" s="50"/>
    </row>
    <row r="25" spans="1:5" ht="12.75">
      <c r="A25" s="3"/>
      <c r="B25" s="45"/>
      <c r="C25" s="46"/>
      <c r="D25" s="46"/>
      <c r="E25" s="50"/>
    </row>
    <row r="26" spans="1:5" ht="12.75">
      <c r="A26" s="3"/>
      <c r="B26" s="3"/>
      <c r="C26" s="10"/>
      <c r="D26" s="10"/>
      <c r="E26" s="7"/>
    </row>
    <row r="27" spans="1:5" ht="12.75">
      <c r="A27" s="3"/>
      <c r="B27" s="3"/>
      <c r="C27" s="10"/>
      <c r="D27" s="10"/>
      <c r="E27" s="7"/>
    </row>
    <row r="28" spans="1:5" ht="12.75">
      <c r="A28" s="3"/>
      <c r="B28" s="3"/>
      <c r="C28" s="10"/>
      <c r="D28" s="10"/>
      <c r="E28" s="7"/>
    </row>
    <row r="29" spans="1:5" ht="12.75">
      <c r="A29" s="3"/>
      <c r="B29" s="3"/>
      <c r="C29" s="10"/>
      <c r="D29" s="10"/>
      <c r="E29" s="7"/>
    </row>
    <row r="30" spans="1:5" ht="12.75">
      <c r="A30" s="3"/>
      <c r="B30" s="45"/>
      <c r="C30" s="46"/>
      <c r="D30" s="46"/>
      <c r="E30" s="50"/>
    </row>
    <row r="31" spans="1:5" ht="12.75">
      <c r="A31" s="3"/>
      <c r="B31" s="3"/>
      <c r="C31" s="10"/>
      <c r="D31" s="10"/>
      <c r="E31" s="7"/>
    </row>
    <row r="32" spans="1:5" ht="12.75">
      <c r="A32" s="3"/>
      <c r="B32" s="3"/>
      <c r="C32" s="10"/>
      <c r="D32" s="10"/>
      <c r="E32" s="7"/>
    </row>
    <row r="33" spans="1:5" ht="12.75">
      <c r="A33" s="3"/>
      <c r="B33" s="3"/>
      <c r="C33" s="10"/>
      <c r="D33" s="10"/>
      <c r="E33" s="7"/>
    </row>
    <row r="34" spans="1:5" ht="12.75">
      <c r="A34" s="3"/>
      <c r="B34" s="3"/>
      <c r="C34" s="10"/>
      <c r="D34" s="10"/>
      <c r="E34" s="7"/>
    </row>
    <row r="35" spans="1:5" ht="12.75">
      <c r="A35" s="3"/>
      <c r="B35" s="3"/>
      <c r="C35" s="10"/>
      <c r="D35" s="10"/>
      <c r="E35" s="7"/>
    </row>
    <row r="36" spans="1:5" ht="12.75">
      <c r="A36" s="3"/>
      <c r="B36" s="3"/>
      <c r="C36" s="10"/>
      <c r="D36" s="10"/>
      <c r="E36" s="7"/>
    </row>
    <row r="38" spans="1:5" ht="12.75">
      <c r="A38" s="3"/>
      <c r="B38" s="3"/>
      <c r="C38" s="10"/>
      <c r="D38" s="10"/>
      <c r="E38" s="7"/>
    </row>
  </sheetData>
  <sheetProtection/>
  <mergeCells count="3">
    <mergeCell ref="A1:L1"/>
    <mergeCell ref="A17:L17"/>
    <mergeCell ref="A18:L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21.75390625" style="0" customWidth="1"/>
    <col min="4" max="4" width="17.625" style="0" customWidth="1"/>
    <col min="5" max="5" width="21.00390625" style="0" customWidth="1"/>
    <col min="6" max="6" width="13.75390625" style="0" customWidth="1"/>
    <col min="7" max="7" width="17.00390625" style="0" customWidth="1"/>
    <col min="8" max="8" width="23.00390625" style="0" customWidth="1"/>
    <col min="9" max="9" width="31.75390625" style="0" customWidth="1"/>
    <col min="10" max="10" width="32.125" style="0" customWidth="1"/>
    <col min="11" max="11" width="40.75390625" style="0" customWidth="1"/>
    <col min="12" max="12" width="27.25390625" style="0" customWidth="1"/>
  </cols>
  <sheetData>
    <row r="1" spans="1:12" ht="12.75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102" t="s">
        <v>16</v>
      </c>
      <c r="B2" s="102" t="s">
        <v>17</v>
      </c>
      <c r="C2" s="102" t="s">
        <v>8</v>
      </c>
      <c r="D2" s="102" t="s">
        <v>9</v>
      </c>
      <c r="E2" s="102" t="s">
        <v>10</v>
      </c>
      <c r="F2" s="102" t="s">
        <v>18</v>
      </c>
      <c r="G2" s="102" t="s">
        <v>19</v>
      </c>
      <c r="H2" s="102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</row>
    <row r="3" spans="1:12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103" t="s">
        <v>26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2.75">
      <c r="A6" s="103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7.125" style="0" customWidth="1"/>
    <col min="3" max="3" width="22.125" style="0" customWidth="1"/>
    <col min="4" max="4" width="29.75390625" style="0" customWidth="1"/>
    <col min="5" max="5" width="15.00390625" style="0" customWidth="1"/>
    <col min="6" max="6" width="6.75390625" style="0" customWidth="1"/>
    <col min="7" max="7" width="13.625" style="0" customWidth="1"/>
    <col min="8" max="8" width="11.25390625" style="0" customWidth="1"/>
    <col min="9" max="9" width="12.375" style="0" customWidth="1"/>
    <col min="10" max="10" width="13.25390625" style="0" customWidth="1"/>
    <col min="11" max="11" width="16.875" style="0" customWidth="1"/>
    <col min="12" max="12" width="9.75390625" style="0" customWidth="1"/>
  </cols>
  <sheetData>
    <row r="1" spans="1:12" ht="24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51">
      <c r="A2" s="11" t="s">
        <v>16</v>
      </c>
      <c r="B2" s="11" t="s">
        <v>17</v>
      </c>
      <c r="C2" s="10" t="s">
        <v>8</v>
      </c>
      <c r="D2" s="10" t="s">
        <v>9</v>
      </c>
      <c r="E2" s="7" t="s">
        <v>10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</row>
    <row r="3" spans="1:14" ht="51">
      <c r="A3" s="3">
        <v>1</v>
      </c>
      <c r="B3" s="3" t="s">
        <v>59</v>
      </c>
      <c r="C3" s="11" t="s">
        <v>60</v>
      </c>
      <c r="D3" s="11" t="s">
        <v>45</v>
      </c>
      <c r="E3" s="7" t="s">
        <v>11</v>
      </c>
      <c r="F3" s="3">
        <v>448</v>
      </c>
      <c r="G3" s="9">
        <v>32582431.82</v>
      </c>
      <c r="H3" s="3">
        <v>5</v>
      </c>
      <c r="I3" s="9">
        <v>66.66135458167331</v>
      </c>
      <c r="J3" s="9">
        <v>0.89</v>
      </c>
      <c r="K3" s="9">
        <v>31.25</v>
      </c>
      <c r="L3" s="44">
        <v>33.27054183266932</v>
      </c>
      <c r="M3" s="9"/>
      <c r="N3" s="9"/>
    </row>
    <row r="4" spans="1:14" ht="51">
      <c r="A4" s="3">
        <f aca="true" t="shared" si="0" ref="A4:A17">A3+1</f>
        <v>2</v>
      </c>
      <c r="B4" s="3" t="s">
        <v>49</v>
      </c>
      <c r="C4" s="10" t="s">
        <v>50</v>
      </c>
      <c r="D4" s="10" t="s">
        <v>45</v>
      </c>
      <c r="E4" s="7" t="s">
        <v>11</v>
      </c>
      <c r="F4" s="3">
        <v>398</v>
      </c>
      <c r="G4" s="9">
        <v>30620812.15</v>
      </c>
      <c r="H4" s="3">
        <v>3</v>
      </c>
      <c r="I4" s="9">
        <v>59.219123505976086</v>
      </c>
      <c r="J4" s="9">
        <v>0.84</v>
      </c>
      <c r="K4" s="9">
        <v>18.75</v>
      </c>
      <c r="L4" s="44">
        <v>27.78</v>
      </c>
      <c r="M4" s="9"/>
      <c r="N4" s="9"/>
    </row>
    <row r="5" spans="1:14" ht="51">
      <c r="A5" s="3">
        <f t="shared" si="0"/>
        <v>3</v>
      </c>
      <c r="B5" s="3" t="s">
        <v>43</v>
      </c>
      <c r="C5" s="22" t="s">
        <v>61</v>
      </c>
      <c r="D5" s="22" t="s">
        <v>45</v>
      </c>
      <c r="E5" s="7" t="s">
        <v>11</v>
      </c>
      <c r="F5" s="3">
        <v>672</v>
      </c>
      <c r="G5" s="9">
        <v>42201554</v>
      </c>
      <c r="H5" s="3">
        <v>6</v>
      </c>
      <c r="I5" s="9">
        <v>100</v>
      </c>
      <c r="J5" s="9">
        <v>1.16</v>
      </c>
      <c r="K5" s="9">
        <v>37.5</v>
      </c>
      <c r="L5" s="44">
        <v>47.964</v>
      </c>
      <c r="M5" s="9"/>
      <c r="N5" s="9"/>
    </row>
    <row r="6" spans="1:14" ht="51">
      <c r="A6" s="3">
        <f t="shared" si="0"/>
        <v>4</v>
      </c>
      <c r="B6" s="3" t="s">
        <v>2</v>
      </c>
      <c r="C6" s="10" t="s">
        <v>61</v>
      </c>
      <c r="D6" s="10" t="s">
        <v>45</v>
      </c>
      <c r="E6" s="7" t="s">
        <v>11</v>
      </c>
      <c r="F6" s="3">
        <v>610</v>
      </c>
      <c r="G6" s="9">
        <v>47758260.65</v>
      </c>
      <c r="H6" s="3">
        <v>5</v>
      </c>
      <c r="I6" s="9">
        <v>90.77290836653387</v>
      </c>
      <c r="J6" s="9">
        <v>1.31</v>
      </c>
      <c r="K6" s="9">
        <v>31.25</v>
      </c>
      <c r="L6" s="44">
        <v>43.083163346613546</v>
      </c>
      <c r="M6" s="9"/>
      <c r="N6" s="9"/>
    </row>
    <row r="7" spans="1:14" ht="51">
      <c r="A7" s="3">
        <f t="shared" si="0"/>
        <v>5</v>
      </c>
      <c r="B7" s="3" t="s">
        <v>3</v>
      </c>
      <c r="C7" s="10" t="s">
        <v>61</v>
      </c>
      <c r="D7" s="10" t="s">
        <v>45</v>
      </c>
      <c r="E7" s="7" t="s">
        <v>11</v>
      </c>
      <c r="F7" s="3">
        <v>367</v>
      </c>
      <c r="G7" s="9">
        <v>38222552.27</v>
      </c>
      <c r="H7" s="3">
        <v>4</v>
      </c>
      <c r="I7" s="9">
        <v>54.61354581673307</v>
      </c>
      <c r="J7" s="9">
        <v>1.05</v>
      </c>
      <c r="K7" s="9">
        <v>25</v>
      </c>
      <c r="L7" s="44">
        <v>27.26</v>
      </c>
      <c r="M7" s="9"/>
      <c r="N7" s="9"/>
    </row>
    <row r="8" spans="1:14" ht="63.75">
      <c r="A8" s="3">
        <f t="shared" si="0"/>
        <v>6</v>
      </c>
      <c r="B8" s="3" t="s">
        <v>5</v>
      </c>
      <c r="C8" s="11" t="s">
        <v>12</v>
      </c>
      <c r="D8" s="11" t="s">
        <v>66</v>
      </c>
      <c r="E8" s="7" t="s">
        <v>11</v>
      </c>
      <c r="F8" s="3">
        <v>222</v>
      </c>
      <c r="G8" s="9">
        <v>18800869.89</v>
      </c>
      <c r="H8" s="3">
        <v>3</v>
      </c>
      <c r="I8" s="9">
        <v>33.03585657370518</v>
      </c>
      <c r="J8" s="9">
        <v>0.52</v>
      </c>
      <c r="K8" s="9">
        <v>18.75</v>
      </c>
      <c r="L8" s="44">
        <v>17.172342629482074</v>
      </c>
      <c r="M8" s="9"/>
      <c r="N8" s="9"/>
    </row>
    <row r="9" spans="1:14" ht="63.75">
      <c r="A9" s="3">
        <f t="shared" si="0"/>
        <v>7</v>
      </c>
      <c r="B9" s="3" t="s">
        <v>6</v>
      </c>
      <c r="C9" s="11" t="s">
        <v>12</v>
      </c>
      <c r="D9" s="11" t="s">
        <v>66</v>
      </c>
      <c r="E9" s="7" t="s">
        <v>11</v>
      </c>
      <c r="F9" s="3">
        <v>239</v>
      </c>
      <c r="G9" s="9">
        <v>18983847.64</v>
      </c>
      <c r="H9" s="3">
        <v>3</v>
      </c>
      <c r="I9" s="9">
        <v>35.569721115537845</v>
      </c>
      <c r="J9" s="9">
        <v>0.52</v>
      </c>
      <c r="K9" s="9">
        <v>18.75</v>
      </c>
      <c r="L9" s="44">
        <v>18.185888446215138</v>
      </c>
      <c r="M9" s="9"/>
      <c r="N9" s="9"/>
    </row>
    <row r="10" spans="1:14" ht="63.75">
      <c r="A10" s="3">
        <f t="shared" si="0"/>
        <v>8</v>
      </c>
      <c r="B10" s="3" t="s">
        <v>63</v>
      </c>
      <c r="C10" s="11" t="s">
        <v>12</v>
      </c>
      <c r="D10" s="11" t="s">
        <v>66</v>
      </c>
      <c r="E10" s="7" t="s">
        <v>11</v>
      </c>
      <c r="F10" s="3">
        <v>129</v>
      </c>
      <c r="G10" s="9">
        <v>19490667.36</v>
      </c>
      <c r="H10" s="3">
        <v>3</v>
      </c>
      <c r="I10" s="9">
        <v>19.187250996015937</v>
      </c>
      <c r="J10" s="9">
        <v>0.53</v>
      </c>
      <c r="K10" s="9">
        <v>18.75</v>
      </c>
      <c r="L10" s="44">
        <v>11.636900398406375</v>
      </c>
      <c r="M10" s="9"/>
      <c r="N10" s="9"/>
    </row>
    <row r="11" spans="1:14" ht="38.25">
      <c r="A11" s="3">
        <f t="shared" si="0"/>
        <v>9</v>
      </c>
      <c r="B11" s="3" t="s">
        <v>48</v>
      </c>
      <c r="C11" s="10" t="s">
        <v>13</v>
      </c>
      <c r="D11" s="10" t="s">
        <v>14</v>
      </c>
      <c r="E11" s="7" t="s">
        <v>15</v>
      </c>
      <c r="F11" s="3">
        <v>109</v>
      </c>
      <c r="G11" s="9">
        <v>1214043963.09</v>
      </c>
      <c r="H11" s="3">
        <v>14</v>
      </c>
      <c r="I11" s="9">
        <v>16.223107569721115</v>
      </c>
      <c r="J11" s="9">
        <v>33.3</v>
      </c>
      <c r="K11" s="9">
        <v>87.5</v>
      </c>
      <c r="L11" s="44">
        <v>37.30924302788844</v>
      </c>
      <c r="M11" s="9"/>
      <c r="N11" s="9"/>
    </row>
    <row r="12" spans="1:14" ht="38.25">
      <c r="A12" s="3">
        <f t="shared" si="0"/>
        <v>10</v>
      </c>
      <c r="B12" s="3" t="s">
        <v>7</v>
      </c>
      <c r="C12" s="10" t="s">
        <v>13</v>
      </c>
      <c r="D12" s="10" t="s">
        <v>14</v>
      </c>
      <c r="E12" s="7" t="s">
        <v>15</v>
      </c>
      <c r="F12" s="3">
        <v>375</v>
      </c>
      <c r="G12" s="9">
        <v>539333088.54</v>
      </c>
      <c r="H12" s="3">
        <v>16</v>
      </c>
      <c r="I12" s="9">
        <v>55.79282868525896</v>
      </c>
      <c r="J12" s="9">
        <v>14.79</v>
      </c>
      <c r="K12" s="9">
        <v>100</v>
      </c>
      <c r="L12" s="44">
        <v>48.24</v>
      </c>
      <c r="M12" s="9"/>
      <c r="N12" s="9"/>
    </row>
    <row r="13" spans="1:14" ht="38.25">
      <c r="A13" s="3">
        <f t="shared" si="0"/>
        <v>11</v>
      </c>
      <c r="B13" s="3" t="s">
        <v>47</v>
      </c>
      <c r="C13" s="10" t="s">
        <v>13</v>
      </c>
      <c r="D13" s="10" t="s">
        <v>14</v>
      </c>
      <c r="E13" s="7" t="s">
        <v>42</v>
      </c>
      <c r="F13" s="3">
        <v>51</v>
      </c>
      <c r="G13" s="9">
        <v>1046737166.12</v>
      </c>
      <c r="H13" s="3">
        <v>12</v>
      </c>
      <c r="I13" s="9">
        <v>7.585657370517929</v>
      </c>
      <c r="J13" s="9">
        <v>28.71</v>
      </c>
      <c r="K13" s="9">
        <v>75</v>
      </c>
      <c r="L13" s="44">
        <v>29.518262948207173</v>
      </c>
      <c r="M13" s="9"/>
      <c r="N13" s="9"/>
    </row>
    <row r="14" spans="1:14" ht="38.25">
      <c r="A14" s="3">
        <f t="shared" si="0"/>
        <v>12</v>
      </c>
      <c r="B14" s="3" t="s">
        <v>46</v>
      </c>
      <c r="C14" s="10" t="s">
        <v>13</v>
      </c>
      <c r="D14" s="10" t="s">
        <v>14</v>
      </c>
      <c r="E14" s="7" t="s">
        <v>42</v>
      </c>
      <c r="F14" s="3">
        <v>65</v>
      </c>
      <c r="G14" s="9">
        <v>2020012056.1</v>
      </c>
      <c r="H14" s="3">
        <v>12</v>
      </c>
      <c r="I14" s="9">
        <v>9.673306772908367</v>
      </c>
      <c r="J14" s="9">
        <v>55.41</v>
      </c>
      <c r="K14" s="9">
        <v>75</v>
      </c>
      <c r="L14" s="44">
        <v>41.03332270916334</v>
      </c>
      <c r="M14" s="9"/>
      <c r="N14" s="9"/>
    </row>
    <row r="15" spans="1:14" ht="38.25">
      <c r="A15" s="3">
        <f t="shared" si="0"/>
        <v>13</v>
      </c>
      <c r="B15" s="3" t="s">
        <v>41</v>
      </c>
      <c r="C15" s="10" t="s">
        <v>13</v>
      </c>
      <c r="D15" s="10" t="s">
        <v>14</v>
      </c>
      <c r="E15" s="7" t="s">
        <v>42</v>
      </c>
      <c r="F15" s="3">
        <v>87</v>
      </c>
      <c r="G15" s="9">
        <v>3645591730.34</v>
      </c>
      <c r="H15" s="3">
        <v>9</v>
      </c>
      <c r="I15" s="9">
        <v>12.940239043824699</v>
      </c>
      <c r="J15" s="9">
        <v>100</v>
      </c>
      <c r="K15" s="9">
        <v>56.25</v>
      </c>
      <c r="L15" s="44">
        <v>56.42609561752988</v>
      </c>
      <c r="M15" s="9"/>
      <c r="N15" s="9"/>
    </row>
    <row r="16" spans="1:14" ht="38.25">
      <c r="A16" s="3">
        <f t="shared" si="0"/>
        <v>14</v>
      </c>
      <c r="B16" s="3" t="s">
        <v>56</v>
      </c>
      <c r="C16" s="10" t="s">
        <v>13</v>
      </c>
      <c r="D16" s="10" t="s">
        <v>14</v>
      </c>
      <c r="E16" s="7" t="s">
        <v>42</v>
      </c>
      <c r="F16" s="3">
        <v>38</v>
      </c>
      <c r="G16" s="9">
        <v>104502897.13</v>
      </c>
      <c r="H16" s="3">
        <v>8</v>
      </c>
      <c r="I16" s="9">
        <v>5.657370517928287</v>
      </c>
      <c r="J16" s="9">
        <v>2.87</v>
      </c>
      <c r="K16" s="9">
        <v>50</v>
      </c>
      <c r="L16" s="44">
        <v>13.410948207171316</v>
      </c>
      <c r="M16" s="9"/>
      <c r="N16" s="9"/>
    </row>
    <row r="17" spans="1:14" ht="51">
      <c r="A17" s="3">
        <f t="shared" si="0"/>
        <v>15</v>
      </c>
      <c r="B17" s="3" t="s">
        <v>53</v>
      </c>
      <c r="C17" s="10" t="s">
        <v>54</v>
      </c>
      <c r="D17" s="10" t="s">
        <v>64</v>
      </c>
      <c r="E17" s="7" t="s">
        <v>11</v>
      </c>
      <c r="F17" s="3">
        <v>374</v>
      </c>
      <c r="G17" s="9">
        <v>43341615.97</v>
      </c>
      <c r="H17" s="3">
        <v>7</v>
      </c>
      <c r="I17" s="9">
        <v>55.64940239043825</v>
      </c>
      <c r="J17" s="9">
        <v>1.19</v>
      </c>
      <c r="K17" s="9">
        <v>43.75</v>
      </c>
      <c r="L17" s="44">
        <v>31.485760956175294</v>
      </c>
      <c r="M17" s="9"/>
      <c r="N17" s="9"/>
    </row>
    <row r="19" spans="1:12" ht="13.5" customHeight="1">
      <c r="A19" s="111" t="s">
        <v>26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112" t="s">
        <v>27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2" spans="1:14" ht="12.75">
      <c r="A22" s="3"/>
      <c r="B22" s="3"/>
      <c r="C22" s="10"/>
      <c r="D22" s="10"/>
      <c r="E22" s="7"/>
      <c r="F22" s="3"/>
      <c r="G22" s="9"/>
      <c r="H22" s="3"/>
      <c r="I22" s="9"/>
      <c r="J22" s="9"/>
      <c r="K22" s="9"/>
      <c r="L22" s="44"/>
      <c r="M22" s="9"/>
      <c r="N22" s="9"/>
    </row>
    <row r="23" spans="1:14" ht="12.75">
      <c r="A23" s="3"/>
      <c r="B23" s="3"/>
      <c r="C23" s="10"/>
      <c r="D23" s="10"/>
      <c r="E23" s="7"/>
      <c r="F23" s="3"/>
      <c r="G23" s="9"/>
      <c r="H23" s="3"/>
      <c r="I23" s="9"/>
      <c r="J23" s="9"/>
      <c r="K23" s="9"/>
      <c r="L23" s="44"/>
      <c r="M23" s="9"/>
      <c r="N23" s="9"/>
    </row>
    <row r="24" spans="1:14" ht="12.75">
      <c r="A24" s="3"/>
      <c r="B24" s="45"/>
      <c r="C24" s="46"/>
      <c r="D24" s="46"/>
      <c r="E24" s="7"/>
      <c r="F24" s="3"/>
      <c r="G24" s="9"/>
      <c r="H24" s="3"/>
      <c r="I24" s="9"/>
      <c r="J24" s="9"/>
      <c r="K24" s="9"/>
      <c r="L24" s="44"/>
      <c r="M24" s="9"/>
      <c r="N24" s="9"/>
    </row>
    <row r="25" spans="1:14" ht="12.75">
      <c r="A25" s="3"/>
      <c r="B25" s="45"/>
      <c r="C25" s="46"/>
      <c r="D25" s="46"/>
      <c r="E25" s="47"/>
      <c r="F25" s="3"/>
      <c r="G25" s="9"/>
      <c r="H25" s="3"/>
      <c r="I25" s="9"/>
      <c r="J25" s="9"/>
      <c r="K25" s="9"/>
      <c r="L25" s="44"/>
      <c r="M25" s="9"/>
      <c r="N25" s="9"/>
    </row>
  </sheetData>
  <sheetProtection/>
  <mergeCells count="3">
    <mergeCell ref="A1:L1"/>
    <mergeCell ref="A19:L19"/>
    <mergeCell ref="A20:L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3.875" style="1" customWidth="1"/>
    <col min="3" max="3" width="16.00390625" style="1" customWidth="1"/>
    <col min="4" max="4" width="29.25390625" style="1" customWidth="1"/>
    <col min="5" max="5" width="14.375" style="1" customWidth="1"/>
    <col min="6" max="6" width="6.75390625" style="1" customWidth="1"/>
    <col min="7" max="7" width="14.00390625" style="2" customWidth="1"/>
    <col min="8" max="8" width="11.375" style="1" customWidth="1"/>
    <col min="9" max="9" width="12.875" style="2" customWidth="1"/>
    <col min="10" max="10" width="13.125" style="2" customWidth="1"/>
    <col min="11" max="11" width="17.25390625" style="2" customWidth="1"/>
    <col min="12" max="12" width="11.625" style="2" customWidth="1"/>
  </cols>
  <sheetData>
    <row r="1" spans="1:12" s="24" customFormat="1" ht="12.75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24" customFormat="1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s="24" customFormat="1" ht="63.75">
      <c r="A3" s="25">
        <v>1</v>
      </c>
      <c r="B3" s="25" t="s">
        <v>59</v>
      </c>
      <c r="C3" s="13" t="s">
        <v>60</v>
      </c>
      <c r="D3" s="13" t="s">
        <v>31</v>
      </c>
      <c r="E3" s="5" t="s">
        <v>11</v>
      </c>
      <c r="F3" s="25">
        <v>192</v>
      </c>
      <c r="G3" s="26">
        <v>13837486.2</v>
      </c>
      <c r="H3" s="25">
        <v>4</v>
      </c>
      <c r="I3" s="26">
        <v>34.72</v>
      </c>
      <c r="J3" s="26">
        <v>0.73</v>
      </c>
      <c r="K3" s="26">
        <v>28.57</v>
      </c>
      <c r="L3" s="26">
        <v>19.89</v>
      </c>
    </row>
    <row r="4" spans="1:12" s="24" customFormat="1" ht="63.75">
      <c r="A4" s="25">
        <f aca="true" t="shared" si="0" ref="A4:A17">A3+1</f>
        <v>2</v>
      </c>
      <c r="B4" s="25" t="s">
        <v>49</v>
      </c>
      <c r="C4" s="4" t="s">
        <v>50</v>
      </c>
      <c r="D4" s="4" t="s">
        <v>31</v>
      </c>
      <c r="E4" s="5" t="s">
        <v>11</v>
      </c>
      <c r="F4" s="25">
        <v>294</v>
      </c>
      <c r="G4" s="26">
        <v>47513329.25</v>
      </c>
      <c r="H4" s="25">
        <v>2</v>
      </c>
      <c r="I4" s="26">
        <v>53.16</v>
      </c>
      <c r="J4" s="26">
        <v>2.51</v>
      </c>
      <c r="K4" s="26">
        <v>14.29</v>
      </c>
      <c r="L4" s="26">
        <v>25.13</v>
      </c>
    </row>
    <row r="5" spans="1:12" s="24" customFormat="1" ht="63.75">
      <c r="A5" s="25">
        <f t="shared" si="0"/>
        <v>3</v>
      </c>
      <c r="B5" s="25" t="s">
        <v>43</v>
      </c>
      <c r="C5" s="4" t="s">
        <v>74</v>
      </c>
      <c r="D5" s="4" t="s">
        <v>31</v>
      </c>
      <c r="E5" s="5" t="s">
        <v>11</v>
      </c>
      <c r="F5" s="25">
        <v>381</v>
      </c>
      <c r="G5" s="26">
        <v>25810825.2</v>
      </c>
      <c r="H5" s="25">
        <v>5</v>
      </c>
      <c r="I5" s="26">
        <v>68.9</v>
      </c>
      <c r="J5" s="26">
        <v>1.36</v>
      </c>
      <c r="K5" s="26">
        <v>35.71</v>
      </c>
      <c r="L5" s="26">
        <v>35.25</v>
      </c>
    </row>
    <row r="6" spans="1:12" s="24" customFormat="1" ht="63.75">
      <c r="A6" s="25">
        <f t="shared" si="0"/>
        <v>4</v>
      </c>
      <c r="B6" s="25" t="s">
        <v>2</v>
      </c>
      <c r="C6" s="4" t="s">
        <v>74</v>
      </c>
      <c r="D6" s="4" t="s">
        <v>31</v>
      </c>
      <c r="E6" s="5" t="s">
        <v>11</v>
      </c>
      <c r="F6" s="25">
        <v>553</v>
      </c>
      <c r="G6" s="26">
        <v>44546557.62</v>
      </c>
      <c r="H6" s="25">
        <v>5</v>
      </c>
      <c r="I6" s="26">
        <v>100</v>
      </c>
      <c r="J6" s="26">
        <v>2.35</v>
      </c>
      <c r="K6" s="26">
        <v>35.71</v>
      </c>
      <c r="L6" s="26">
        <v>48.08</v>
      </c>
    </row>
    <row r="7" spans="1:12" s="24" customFormat="1" ht="63.75">
      <c r="A7" s="25">
        <f t="shared" si="0"/>
        <v>5</v>
      </c>
      <c r="B7" s="25" t="s">
        <v>3</v>
      </c>
      <c r="C7" s="4" t="s">
        <v>74</v>
      </c>
      <c r="D7" s="4" t="s">
        <v>31</v>
      </c>
      <c r="E7" s="5" t="s">
        <v>11</v>
      </c>
      <c r="F7" s="25">
        <v>199</v>
      </c>
      <c r="G7" s="26">
        <v>16309983.93</v>
      </c>
      <c r="H7" s="25">
        <v>4</v>
      </c>
      <c r="I7" s="26">
        <v>35.99</v>
      </c>
      <c r="J7" s="26">
        <v>0.86</v>
      </c>
      <c r="K7" s="26">
        <v>28.57</v>
      </c>
      <c r="L7" s="26">
        <v>20.45</v>
      </c>
    </row>
    <row r="8" spans="1:12" s="24" customFormat="1" ht="63.75">
      <c r="A8" s="25">
        <f t="shared" si="0"/>
        <v>6</v>
      </c>
      <c r="B8" s="25" t="s">
        <v>5</v>
      </c>
      <c r="C8" s="13" t="s">
        <v>12</v>
      </c>
      <c r="D8" s="13" t="s">
        <v>32</v>
      </c>
      <c r="E8" s="5" t="s">
        <v>11</v>
      </c>
      <c r="F8" s="25">
        <v>147</v>
      </c>
      <c r="G8" s="26">
        <v>14708126.73</v>
      </c>
      <c r="H8" s="25">
        <v>3</v>
      </c>
      <c r="I8" s="26">
        <v>26.58</v>
      </c>
      <c r="J8" s="26">
        <v>0.78</v>
      </c>
      <c r="K8" s="26">
        <v>21.43</v>
      </c>
      <c r="L8" s="26">
        <v>15.23</v>
      </c>
    </row>
    <row r="9" spans="1:12" s="24" customFormat="1" ht="63.75">
      <c r="A9" s="25">
        <f t="shared" si="0"/>
        <v>7</v>
      </c>
      <c r="B9" s="25" t="s">
        <v>6</v>
      </c>
      <c r="C9" s="13" t="s">
        <v>12</v>
      </c>
      <c r="D9" s="13" t="s">
        <v>32</v>
      </c>
      <c r="E9" s="5" t="s">
        <v>11</v>
      </c>
      <c r="F9" s="25">
        <v>147</v>
      </c>
      <c r="G9" s="26">
        <v>12054533.48</v>
      </c>
      <c r="H9" s="25">
        <v>3</v>
      </c>
      <c r="I9" s="26">
        <v>26.58</v>
      </c>
      <c r="J9" s="26">
        <v>0.64</v>
      </c>
      <c r="K9" s="26">
        <v>21.43</v>
      </c>
      <c r="L9" s="26">
        <v>15.17</v>
      </c>
    </row>
    <row r="10" spans="1:12" s="24" customFormat="1" ht="63.75">
      <c r="A10" s="25">
        <f t="shared" si="0"/>
        <v>8</v>
      </c>
      <c r="B10" s="25" t="s">
        <v>63</v>
      </c>
      <c r="C10" s="13" t="s">
        <v>12</v>
      </c>
      <c r="D10" s="13" t="s">
        <v>32</v>
      </c>
      <c r="E10" s="5" t="s">
        <v>11</v>
      </c>
      <c r="F10" s="25">
        <v>118</v>
      </c>
      <c r="G10" s="26">
        <v>9874400.65</v>
      </c>
      <c r="H10" s="25">
        <v>3</v>
      </c>
      <c r="I10" s="26">
        <v>21.34</v>
      </c>
      <c r="J10" s="26">
        <v>0.52</v>
      </c>
      <c r="K10" s="26">
        <v>21.43</v>
      </c>
      <c r="L10" s="26">
        <v>13.03</v>
      </c>
    </row>
    <row r="11" spans="1:12" s="24" customFormat="1" ht="51">
      <c r="A11" s="25">
        <f t="shared" si="0"/>
        <v>9</v>
      </c>
      <c r="B11" s="25" t="s">
        <v>48</v>
      </c>
      <c r="C11" s="4" t="s">
        <v>13</v>
      </c>
      <c r="D11" s="4" t="s">
        <v>14</v>
      </c>
      <c r="E11" s="5" t="s">
        <v>15</v>
      </c>
      <c r="F11" s="25">
        <v>65</v>
      </c>
      <c r="G11" s="26">
        <v>185670069.46</v>
      </c>
      <c r="H11" s="25">
        <v>14</v>
      </c>
      <c r="I11" s="26">
        <v>11.75</v>
      </c>
      <c r="J11" s="26">
        <v>9.81</v>
      </c>
      <c r="K11" s="26">
        <v>100</v>
      </c>
      <c r="L11" s="26">
        <v>28.62</v>
      </c>
    </row>
    <row r="12" spans="1:12" s="24" customFormat="1" ht="51">
      <c r="A12" s="25">
        <f t="shared" si="0"/>
        <v>10</v>
      </c>
      <c r="B12" s="25" t="s">
        <v>7</v>
      </c>
      <c r="C12" s="4" t="s">
        <v>13</v>
      </c>
      <c r="D12" s="4" t="s">
        <v>14</v>
      </c>
      <c r="E12" s="5" t="s">
        <v>15</v>
      </c>
      <c r="F12" s="25">
        <v>134</v>
      </c>
      <c r="G12" s="26">
        <v>142397268.56</v>
      </c>
      <c r="H12" s="25">
        <v>13</v>
      </c>
      <c r="I12" s="26">
        <v>24.23</v>
      </c>
      <c r="J12" s="26">
        <v>7.52</v>
      </c>
      <c r="K12" s="26">
        <v>92.86</v>
      </c>
      <c r="L12" s="26">
        <v>31.27</v>
      </c>
    </row>
    <row r="13" spans="1:12" s="24" customFormat="1" ht="51">
      <c r="A13" s="25">
        <f t="shared" si="0"/>
        <v>11</v>
      </c>
      <c r="B13" s="25" t="s">
        <v>47</v>
      </c>
      <c r="C13" s="4" t="s">
        <v>13</v>
      </c>
      <c r="D13" s="4" t="s">
        <v>14</v>
      </c>
      <c r="E13" s="5" t="s">
        <v>42</v>
      </c>
      <c r="F13" s="25">
        <v>16</v>
      </c>
      <c r="G13" s="26">
        <v>775795825.08</v>
      </c>
      <c r="H13" s="25">
        <v>10</v>
      </c>
      <c r="I13" s="26">
        <v>2.89</v>
      </c>
      <c r="J13" s="26">
        <v>40.99</v>
      </c>
      <c r="K13" s="26">
        <v>71.43</v>
      </c>
      <c r="L13" s="26">
        <v>31.84</v>
      </c>
    </row>
    <row r="14" spans="1:12" s="24" customFormat="1" ht="51">
      <c r="A14" s="25">
        <f t="shared" si="0"/>
        <v>12</v>
      </c>
      <c r="B14" s="25" t="s">
        <v>46</v>
      </c>
      <c r="C14" s="4" t="s">
        <v>13</v>
      </c>
      <c r="D14" s="4" t="s">
        <v>14</v>
      </c>
      <c r="E14" s="5" t="s">
        <v>42</v>
      </c>
      <c r="F14" s="25">
        <v>49</v>
      </c>
      <c r="G14" s="26">
        <v>1297627668.36</v>
      </c>
      <c r="H14" s="25">
        <v>14</v>
      </c>
      <c r="I14" s="26">
        <v>8.86</v>
      </c>
      <c r="J14" s="26">
        <v>68.57</v>
      </c>
      <c r="K14" s="26">
        <v>100</v>
      </c>
      <c r="L14" s="26">
        <v>50.97</v>
      </c>
    </row>
    <row r="15" spans="1:12" s="24" customFormat="1" ht="51">
      <c r="A15" s="25">
        <f t="shared" si="0"/>
        <v>13</v>
      </c>
      <c r="B15" s="25" t="s">
        <v>41</v>
      </c>
      <c r="C15" s="4" t="s">
        <v>13</v>
      </c>
      <c r="D15" s="4" t="s">
        <v>14</v>
      </c>
      <c r="E15" s="5" t="s">
        <v>42</v>
      </c>
      <c r="F15" s="25">
        <v>23</v>
      </c>
      <c r="G15" s="26">
        <v>1892468878.41</v>
      </c>
      <c r="H15" s="25">
        <v>8</v>
      </c>
      <c r="I15" s="26">
        <v>4.16</v>
      </c>
      <c r="J15" s="26">
        <v>100</v>
      </c>
      <c r="K15" s="26">
        <v>57.14</v>
      </c>
      <c r="L15" s="26">
        <v>53.09</v>
      </c>
    </row>
    <row r="16" spans="1:12" s="24" customFormat="1" ht="51">
      <c r="A16" s="25">
        <f t="shared" si="0"/>
        <v>14</v>
      </c>
      <c r="B16" s="25" t="s">
        <v>56</v>
      </c>
      <c r="C16" s="4" t="s">
        <v>13</v>
      </c>
      <c r="D16" s="4" t="s">
        <v>14</v>
      </c>
      <c r="E16" s="5" t="s">
        <v>42</v>
      </c>
      <c r="F16" s="25">
        <v>19</v>
      </c>
      <c r="G16" s="26">
        <v>96550845.19</v>
      </c>
      <c r="H16" s="25">
        <v>8</v>
      </c>
      <c r="I16" s="26">
        <v>3.44</v>
      </c>
      <c r="J16" s="26">
        <v>5.1</v>
      </c>
      <c r="K16" s="26">
        <v>57.14</v>
      </c>
      <c r="L16" s="26">
        <v>14.84</v>
      </c>
    </row>
    <row r="17" spans="1:12" s="24" customFormat="1" ht="51">
      <c r="A17" s="25">
        <f t="shared" si="0"/>
        <v>15</v>
      </c>
      <c r="B17" s="25" t="s">
        <v>53</v>
      </c>
      <c r="C17" s="4" t="s">
        <v>54</v>
      </c>
      <c r="D17" s="4" t="s">
        <v>64</v>
      </c>
      <c r="E17" s="5" t="s">
        <v>11</v>
      </c>
      <c r="F17" s="25">
        <v>73</v>
      </c>
      <c r="G17" s="26">
        <v>10942400.13</v>
      </c>
      <c r="H17" s="25">
        <v>6</v>
      </c>
      <c r="I17" s="26">
        <v>13.2</v>
      </c>
      <c r="J17" s="26">
        <v>0.58</v>
      </c>
      <c r="K17" s="26">
        <v>42.86</v>
      </c>
      <c r="L17" s="26">
        <v>14.08</v>
      </c>
    </row>
    <row r="18" spans="1:12" s="24" customFormat="1" ht="12.75">
      <c r="A18" s="25"/>
      <c r="B18" s="25"/>
      <c r="C18" s="4"/>
      <c r="D18" s="4"/>
      <c r="E18" s="5"/>
      <c r="F18" s="25"/>
      <c r="G18" s="26"/>
      <c r="H18" s="25"/>
      <c r="I18" s="26"/>
      <c r="J18" s="26"/>
      <c r="K18" s="26"/>
      <c r="L18" s="26"/>
    </row>
    <row r="19" spans="1:12" ht="13.5" customHeight="1">
      <c r="A19" s="111" t="s">
        <v>26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112" t="s">
        <v>27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s="24" customFormat="1" ht="12.75">
      <c r="A21" s="25"/>
      <c r="B21" s="25"/>
      <c r="C21" s="4"/>
      <c r="D21" s="4"/>
      <c r="E21" s="5"/>
      <c r="F21" s="25"/>
      <c r="G21" s="26"/>
      <c r="H21" s="25"/>
      <c r="I21" s="26"/>
      <c r="J21" s="26"/>
      <c r="K21" s="26"/>
      <c r="L21" s="26"/>
    </row>
    <row r="22" spans="1:12" s="24" customFormat="1" ht="12.75">
      <c r="A22" s="27"/>
      <c r="B22" s="27"/>
      <c r="C22" s="27"/>
      <c r="D22" s="27"/>
      <c r="E22" s="27"/>
      <c r="F22" s="27"/>
      <c r="G22" s="28"/>
      <c r="H22" s="27"/>
      <c r="I22" s="28"/>
      <c r="J22" s="28"/>
      <c r="K22" s="28"/>
      <c r="L22" s="28"/>
    </row>
    <row r="23" spans="1:12" s="24" customFormat="1" ht="12.75">
      <c r="A23" s="27"/>
      <c r="B23" s="27"/>
      <c r="C23" s="27"/>
      <c r="D23" s="27"/>
      <c r="E23" s="27"/>
      <c r="F23" s="27"/>
      <c r="G23" s="28"/>
      <c r="H23" s="27"/>
      <c r="I23" s="28"/>
      <c r="J23" s="28"/>
      <c r="K23" s="28"/>
      <c r="L23" s="28"/>
    </row>
    <row r="24" spans="1:12" s="24" customFormat="1" ht="12.75">
      <c r="A24" s="27"/>
      <c r="B24" s="27"/>
      <c r="C24" s="27"/>
      <c r="D24" s="27"/>
      <c r="E24" s="27"/>
      <c r="F24" s="27"/>
      <c r="G24" s="28"/>
      <c r="H24" s="27"/>
      <c r="I24" s="28"/>
      <c r="J24" s="28"/>
      <c r="K24" s="28"/>
      <c r="L24" s="28"/>
    </row>
  </sheetData>
  <sheetProtection/>
  <mergeCells count="3">
    <mergeCell ref="A1:L1"/>
    <mergeCell ref="A19:L19"/>
    <mergeCell ref="A20:L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4.875" style="0" customWidth="1"/>
    <col min="3" max="3" width="28.125" style="0" customWidth="1"/>
    <col min="4" max="4" width="30.00390625" style="0" customWidth="1"/>
    <col min="5" max="5" width="14.875" style="0" customWidth="1"/>
    <col min="6" max="6" width="9.625" style="0" customWidth="1"/>
    <col min="7" max="7" width="15.75390625" style="0" customWidth="1"/>
    <col min="8" max="8" width="10.75390625" style="0" bestFit="1" customWidth="1"/>
    <col min="9" max="9" width="12.375" style="0" customWidth="1"/>
    <col min="10" max="10" width="11.625" style="0" customWidth="1"/>
    <col min="11" max="11" width="13.375" style="0" bestFit="1" customWidth="1"/>
    <col min="12" max="12" width="10.00390625" style="0" bestFit="1" customWidth="1"/>
  </cols>
  <sheetData>
    <row r="1" spans="1:12" ht="12.75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51">
      <c r="A3" s="3">
        <v>1</v>
      </c>
      <c r="B3" s="3" t="s">
        <v>59</v>
      </c>
      <c r="C3" s="11" t="s">
        <v>60</v>
      </c>
      <c r="D3" s="11" t="s">
        <v>45</v>
      </c>
      <c r="E3" s="7" t="s">
        <v>11</v>
      </c>
      <c r="F3" s="3">
        <v>338</v>
      </c>
      <c r="G3" s="9">
        <v>19589981.68</v>
      </c>
      <c r="H3" s="3">
        <v>4</v>
      </c>
      <c r="I3" s="9">
        <v>26.04</v>
      </c>
      <c r="J3" s="9">
        <v>3.03</v>
      </c>
      <c r="K3" s="9">
        <v>26.67</v>
      </c>
      <c r="L3" s="9">
        <v>16.96</v>
      </c>
    </row>
    <row r="4" spans="1:12" ht="51">
      <c r="A4" s="3">
        <f aca="true" t="shared" si="0" ref="A4:A18">A3+1</f>
        <v>2</v>
      </c>
      <c r="B4" s="3" t="s">
        <v>49</v>
      </c>
      <c r="C4" s="10" t="s">
        <v>50</v>
      </c>
      <c r="D4" s="10" t="s">
        <v>45</v>
      </c>
      <c r="E4" s="7" t="s">
        <v>11</v>
      </c>
      <c r="F4" s="3">
        <v>248</v>
      </c>
      <c r="G4" s="9">
        <v>23717940.7</v>
      </c>
      <c r="H4" s="3">
        <v>4</v>
      </c>
      <c r="I4" s="9">
        <v>19.11</v>
      </c>
      <c r="J4" s="9">
        <v>3.66</v>
      </c>
      <c r="K4" s="9">
        <v>26.67</v>
      </c>
      <c r="L4" s="9">
        <v>14.44</v>
      </c>
    </row>
    <row r="5" spans="1:12" ht="51">
      <c r="A5" s="3">
        <f t="shared" si="0"/>
        <v>3</v>
      </c>
      <c r="B5" s="3" t="s">
        <v>43</v>
      </c>
      <c r="C5" s="22" t="s">
        <v>61</v>
      </c>
      <c r="D5" s="22" t="s">
        <v>45</v>
      </c>
      <c r="E5" s="7" t="s">
        <v>11</v>
      </c>
      <c r="F5" s="3">
        <v>700</v>
      </c>
      <c r="G5" s="9">
        <v>70286382.02</v>
      </c>
      <c r="H5" s="3">
        <v>6</v>
      </c>
      <c r="I5" s="9">
        <v>53.93</v>
      </c>
      <c r="J5" s="9">
        <v>10.86</v>
      </c>
      <c r="K5" s="9">
        <v>40</v>
      </c>
      <c r="L5" s="9">
        <v>33.92</v>
      </c>
    </row>
    <row r="6" spans="1:12" ht="51">
      <c r="A6" s="3">
        <f t="shared" si="0"/>
        <v>4</v>
      </c>
      <c r="B6" s="3" t="s">
        <v>2</v>
      </c>
      <c r="C6" s="10" t="s">
        <v>61</v>
      </c>
      <c r="D6" s="10" t="s">
        <v>45</v>
      </c>
      <c r="E6" s="7" t="s">
        <v>11</v>
      </c>
      <c r="F6" s="3">
        <v>585</v>
      </c>
      <c r="G6" s="9">
        <v>49456016.98</v>
      </c>
      <c r="H6" s="3">
        <v>5</v>
      </c>
      <c r="I6" s="9">
        <v>45.07</v>
      </c>
      <c r="J6" s="9">
        <v>7.64</v>
      </c>
      <c r="K6" s="9">
        <v>33.33</v>
      </c>
      <c r="L6" s="9">
        <v>27.75</v>
      </c>
    </row>
    <row r="7" spans="1:12" ht="51">
      <c r="A7" s="3">
        <f t="shared" si="0"/>
        <v>5</v>
      </c>
      <c r="B7" s="3" t="s">
        <v>3</v>
      </c>
      <c r="C7" s="10" t="s">
        <v>61</v>
      </c>
      <c r="D7" s="10" t="s">
        <v>45</v>
      </c>
      <c r="E7" s="7" t="s">
        <v>11</v>
      </c>
      <c r="F7" s="3">
        <v>311</v>
      </c>
      <c r="G7" s="9">
        <v>54808802.54</v>
      </c>
      <c r="H7" s="3">
        <v>5</v>
      </c>
      <c r="I7" s="9">
        <v>23.96</v>
      </c>
      <c r="J7" s="9">
        <v>8.47</v>
      </c>
      <c r="K7" s="9">
        <v>33.33</v>
      </c>
      <c r="L7" s="9">
        <v>19.64</v>
      </c>
    </row>
    <row r="8" spans="1:12" ht="51">
      <c r="A8" s="3">
        <f t="shared" si="0"/>
        <v>6</v>
      </c>
      <c r="B8" s="3" t="s">
        <v>4</v>
      </c>
      <c r="C8" s="10" t="s">
        <v>61</v>
      </c>
      <c r="D8" s="10" t="s">
        <v>45</v>
      </c>
      <c r="E8" s="7" t="s">
        <v>11</v>
      </c>
      <c r="F8" s="3">
        <v>394</v>
      </c>
      <c r="G8" s="9">
        <v>37264815.91</v>
      </c>
      <c r="H8" s="3">
        <v>5</v>
      </c>
      <c r="I8" s="9">
        <v>30.35</v>
      </c>
      <c r="J8" s="9">
        <v>5.76</v>
      </c>
      <c r="K8" s="9">
        <v>33.33</v>
      </c>
      <c r="L8" s="9">
        <v>21.11</v>
      </c>
    </row>
    <row r="9" spans="1:12" ht="63.75">
      <c r="A9" s="3">
        <f t="shared" si="0"/>
        <v>7</v>
      </c>
      <c r="B9" s="3" t="s">
        <v>5</v>
      </c>
      <c r="C9" s="11" t="s">
        <v>12</v>
      </c>
      <c r="D9" s="11" t="s">
        <v>66</v>
      </c>
      <c r="E9" s="7" t="s">
        <v>11</v>
      </c>
      <c r="F9" s="3">
        <v>146</v>
      </c>
      <c r="G9" s="9">
        <v>12534252.84</v>
      </c>
      <c r="H9" s="3">
        <v>4</v>
      </c>
      <c r="I9" s="9">
        <v>11.25</v>
      </c>
      <c r="J9" s="9">
        <v>1.94</v>
      </c>
      <c r="K9" s="9">
        <v>26.67</v>
      </c>
      <c r="L9" s="9">
        <v>10.61</v>
      </c>
    </row>
    <row r="10" spans="1:12" ht="63.75">
      <c r="A10" s="3">
        <f t="shared" si="0"/>
        <v>8</v>
      </c>
      <c r="B10" s="3" t="s">
        <v>6</v>
      </c>
      <c r="C10" s="11" t="s">
        <v>12</v>
      </c>
      <c r="D10" s="11" t="s">
        <v>66</v>
      </c>
      <c r="E10" s="7" t="s">
        <v>11</v>
      </c>
      <c r="F10" s="3">
        <v>248</v>
      </c>
      <c r="G10" s="9">
        <v>30522248.84</v>
      </c>
      <c r="H10" s="3">
        <v>4</v>
      </c>
      <c r="I10" s="9">
        <v>19.11</v>
      </c>
      <c r="J10" s="9">
        <v>4.72</v>
      </c>
      <c r="K10" s="9">
        <v>26.67</v>
      </c>
      <c r="L10" s="9">
        <v>14.87</v>
      </c>
    </row>
    <row r="11" spans="1:12" ht="63.75">
      <c r="A11" s="3">
        <f t="shared" si="0"/>
        <v>9</v>
      </c>
      <c r="B11" s="3" t="s">
        <v>63</v>
      </c>
      <c r="C11" s="11" t="s">
        <v>12</v>
      </c>
      <c r="D11" s="11" t="s">
        <v>66</v>
      </c>
      <c r="E11" s="7" t="s">
        <v>11</v>
      </c>
      <c r="F11" s="3">
        <v>100</v>
      </c>
      <c r="G11" s="9">
        <v>36015624.85</v>
      </c>
      <c r="H11" s="3">
        <v>4</v>
      </c>
      <c r="I11" s="9">
        <v>7.7</v>
      </c>
      <c r="J11" s="9">
        <v>5.56</v>
      </c>
      <c r="K11" s="9">
        <v>26.67</v>
      </c>
      <c r="L11" s="9">
        <v>10.64</v>
      </c>
    </row>
    <row r="12" spans="1:12" ht="38.25">
      <c r="A12" s="3">
        <f t="shared" si="0"/>
        <v>10</v>
      </c>
      <c r="B12" s="3" t="s">
        <v>48</v>
      </c>
      <c r="C12" s="10" t="s">
        <v>13</v>
      </c>
      <c r="D12" s="10" t="s">
        <v>14</v>
      </c>
      <c r="E12" s="7" t="s">
        <v>15</v>
      </c>
      <c r="F12" s="3">
        <v>52</v>
      </c>
      <c r="G12" s="9">
        <v>213568355.76</v>
      </c>
      <c r="H12" s="3">
        <v>10</v>
      </c>
      <c r="I12" s="9">
        <v>4.01</v>
      </c>
      <c r="J12" s="9">
        <v>32.99</v>
      </c>
      <c r="K12" s="9">
        <v>66.67</v>
      </c>
      <c r="L12" s="9">
        <v>28.13</v>
      </c>
    </row>
    <row r="13" spans="1:12" ht="38.25">
      <c r="A13" s="3">
        <f t="shared" si="0"/>
        <v>11</v>
      </c>
      <c r="B13" s="3" t="s">
        <v>7</v>
      </c>
      <c r="C13" s="10" t="s">
        <v>13</v>
      </c>
      <c r="D13" s="10" t="s">
        <v>14</v>
      </c>
      <c r="E13" s="7" t="s">
        <v>15</v>
      </c>
      <c r="F13" s="3">
        <v>164</v>
      </c>
      <c r="G13" s="9">
        <v>269743599.72</v>
      </c>
      <c r="H13" s="3">
        <v>15</v>
      </c>
      <c r="I13" s="9">
        <v>12.63</v>
      </c>
      <c r="J13" s="9">
        <v>41.67</v>
      </c>
      <c r="K13" s="9">
        <v>100</v>
      </c>
      <c r="L13" s="9">
        <v>41.72</v>
      </c>
    </row>
    <row r="14" spans="1:12" ht="38.25">
      <c r="A14" s="3">
        <f t="shared" si="0"/>
        <v>12</v>
      </c>
      <c r="B14" s="3" t="s">
        <v>47</v>
      </c>
      <c r="C14" s="10" t="s">
        <v>13</v>
      </c>
      <c r="D14" s="10" t="s">
        <v>14</v>
      </c>
      <c r="E14" s="7" t="s">
        <v>42</v>
      </c>
      <c r="F14" s="3">
        <v>30</v>
      </c>
      <c r="G14" s="9">
        <v>534450605.39</v>
      </c>
      <c r="H14" s="3">
        <v>7</v>
      </c>
      <c r="I14" s="9">
        <v>2.31</v>
      </c>
      <c r="J14" s="9">
        <v>82.57</v>
      </c>
      <c r="K14" s="9">
        <v>46.67</v>
      </c>
      <c r="L14" s="9">
        <v>43.29</v>
      </c>
    </row>
    <row r="15" spans="1:12" ht="38.25">
      <c r="A15" s="3">
        <f t="shared" si="0"/>
        <v>13</v>
      </c>
      <c r="B15" s="3" t="s">
        <v>46</v>
      </c>
      <c r="C15" s="10" t="s">
        <v>13</v>
      </c>
      <c r="D15" s="10" t="s">
        <v>14</v>
      </c>
      <c r="E15" s="7" t="s">
        <v>42</v>
      </c>
      <c r="F15" s="3">
        <v>19</v>
      </c>
      <c r="G15" s="9">
        <v>647281086.81</v>
      </c>
      <c r="H15" s="3">
        <v>9</v>
      </c>
      <c r="I15" s="9">
        <v>1.46</v>
      </c>
      <c r="J15" s="9">
        <v>100</v>
      </c>
      <c r="K15" s="9">
        <v>60</v>
      </c>
      <c r="L15" s="9">
        <v>52.58</v>
      </c>
    </row>
    <row r="16" spans="1:12" ht="38.25">
      <c r="A16" s="3">
        <f t="shared" si="0"/>
        <v>14</v>
      </c>
      <c r="B16" s="3" t="s">
        <v>41</v>
      </c>
      <c r="C16" s="10" t="s">
        <v>13</v>
      </c>
      <c r="D16" s="10" t="s">
        <v>14</v>
      </c>
      <c r="E16" s="7" t="s">
        <v>42</v>
      </c>
      <c r="F16" s="3">
        <v>19</v>
      </c>
      <c r="G16" s="9">
        <v>383051476.58</v>
      </c>
      <c r="H16" s="3">
        <v>8</v>
      </c>
      <c r="I16" s="9">
        <v>1.46</v>
      </c>
      <c r="J16" s="9">
        <v>59.18</v>
      </c>
      <c r="K16" s="9">
        <v>53.33</v>
      </c>
      <c r="L16" s="9">
        <v>34.92</v>
      </c>
    </row>
    <row r="17" spans="1:12" ht="38.25">
      <c r="A17" s="3">
        <f t="shared" si="0"/>
        <v>15</v>
      </c>
      <c r="B17" s="3" t="s">
        <v>56</v>
      </c>
      <c r="C17" s="10" t="s">
        <v>13</v>
      </c>
      <c r="D17" s="10" t="s">
        <v>14</v>
      </c>
      <c r="E17" s="7" t="s">
        <v>42</v>
      </c>
      <c r="F17" s="3">
        <v>18</v>
      </c>
      <c r="G17" s="9">
        <v>39235240.84</v>
      </c>
      <c r="H17" s="3">
        <v>10</v>
      </c>
      <c r="I17" s="9">
        <v>1.39</v>
      </c>
      <c r="J17" s="9">
        <v>6.06</v>
      </c>
      <c r="K17" s="9">
        <v>66.67</v>
      </c>
      <c r="L17" s="9">
        <v>16.31</v>
      </c>
    </row>
    <row r="18" spans="1:12" ht="51">
      <c r="A18" s="3">
        <f t="shared" si="0"/>
        <v>16</v>
      </c>
      <c r="B18" s="3" t="s">
        <v>53</v>
      </c>
      <c r="C18" s="10" t="s">
        <v>54</v>
      </c>
      <c r="D18" s="10" t="s">
        <v>64</v>
      </c>
      <c r="E18" s="7" t="s">
        <v>11</v>
      </c>
      <c r="F18" s="3">
        <v>125</v>
      </c>
      <c r="G18" s="9">
        <v>16495105.07</v>
      </c>
      <c r="H18" s="3">
        <v>7</v>
      </c>
      <c r="I18" s="9">
        <v>9.63</v>
      </c>
      <c r="J18" s="9">
        <v>2.55</v>
      </c>
      <c r="K18" s="9">
        <v>46.67</v>
      </c>
      <c r="L18" s="9">
        <v>14.21</v>
      </c>
    </row>
    <row r="19" spans="1:12" ht="12.75">
      <c r="A19" s="3"/>
      <c r="B19" s="3"/>
      <c r="C19" s="10"/>
      <c r="D19" s="10"/>
      <c r="E19" s="7"/>
      <c r="F19" s="3"/>
      <c r="G19" s="9"/>
      <c r="H19" s="3"/>
      <c r="I19" s="9"/>
      <c r="J19" s="9"/>
      <c r="K19" s="9"/>
      <c r="L19" s="9"/>
    </row>
    <row r="20" spans="1:12" ht="12.75" customHeight="1">
      <c r="A20" s="111" t="s">
        <v>26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ht="12.75">
      <c r="A21" s="112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12.75">
      <c r="A22" s="3"/>
      <c r="B22" s="3"/>
      <c r="C22" s="10"/>
      <c r="D22" s="10"/>
      <c r="E22" s="7"/>
      <c r="F22" s="3"/>
      <c r="G22" s="9"/>
      <c r="H22" s="3"/>
      <c r="I22" s="9"/>
      <c r="J22" s="9"/>
      <c r="K22" s="9"/>
      <c r="L22" s="9"/>
    </row>
    <row r="23" spans="1:12" ht="12.75">
      <c r="A23" s="3"/>
      <c r="B23" s="3"/>
      <c r="C23" s="10"/>
      <c r="D23" s="10"/>
      <c r="E23" s="7"/>
      <c r="F23" s="3"/>
      <c r="G23" s="9"/>
      <c r="H23" s="3"/>
      <c r="I23" s="9"/>
      <c r="J23" s="9"/>
      <c r="K23" s="9"/>
      <c r="L23" s="9"/>
    </row>
  </sheetData>
  <sheetProtection/>
  <mergeCells count="3">
    <mergeCell ref="A1:L1"/>
    <mergeCell ref="A20:L20"/>
    <mergeCell ref="A21:L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14.00390625" style="1" customWidth="1"/>
    <col min="3" max="3" width="21.625" style="1" customWidth="1"/>
    <col min="4" max="4" width="42.75390625" style="1" customWidth="1"/>
    <col min="5" max="5" width="14.625" style="1" customWidth="1"/>
    <col min="6" max="6" width="6.875" style="1" customWidth="1"/>
    <col min="7" max="7" width="14.125" style="2" customWidth="1"/>
    <col min="8" max="8" width="10.75390625" style="1" customWidth="1"/>
    <col min="9" max="9" width="12.75390625" style="2" customWidth="1"/>
    <col min="10" max="10" width="14.25390625" style="2" customWidth="1"/>
    <col min="11" max="11" width="16.625" style="2" customWidth="1"/>
    <col min="12" max="12" width="10.75390625" style="2" customWidth="1"/>
  </cols>
  <sheetData>
    <row r="1" spans="1:5" ht="12.75">
      <c r="A1" s="12" t="s">
        <v>57</v>
      </c>
      <c r="C1" s="4"/>
      <c r="D1" s="4"/>
      <c r="E1" s="5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63.75">
      <c r="A3" s="3">
        <v>1</v>
      </c>
      <c r="B3" s="3" t="s">
        <v>0</v>
      </c>
      <c r="C3" s="8" t="s">
        <v>58</v>
      </c>
      <c r="D3" s="6" t="s">
        <v>30</v>
      </c>
      <c r="E3" s="7" t="s">
        <v>11</v>
      </c>
      <c r="F3" s="3">
        <v>310</v>
      </c>
      <c r="G3" s="9">
        <v>49092276.18</v>
      </c>
      <c r="H3" s="3">
        <v>2</v>
      </c>
      <c r="I3" s="9">
        <f>F3*100/660</f>
        <v>46.96969696969697</v>
      </c>
      <c r="J3" s="9">
        <v>2.8</v>
      </c>
      <c r="K3" s="9">
        <v>20</v>
      </c>
      <c r="L3" s="9">
        <f aca="true" t="shared" si="0" ref="L3:L19">(I3*2+J3*2+K3)/5</f>
        <v>23.907878787878786</v>
      </c>
    </row>
    <row r="4" spans="1:12" ht="38.25">
      <c r="A4" s="3">
        <f aca="true" t="shared" si="1" ref="A4:A19">A3+1</f>
        <v>2</v>
      </c>
      <c r="B4" s="3" t="s">
        <v>59</v>
      </c>
      <c r="C4" s="11" t="s">
        <v>60</v>
      </c>
      <c r="D4" s="11" t="s">
        <v>31</v>
      </c>
      <c r="E4" s="7" t="s">
        <v>11</v>
      </c>
      <c r="F4" s="3">
        <v>151</v>
      </c>
      <c r="G4" s="9">
        <v>12053520.59</v>
      </c>
      <c r="H4" s="3">
        <v>4</v>
      </c>
      <c r="I4" s="9">
        <f>F4*100/660</f>
        <v>22.87878787878788</v>
      </c>
      <c r="J4" s="9">
        <v>0.69</v>
      </c>
      <c r="K4" s="9">
        <v>40</v>
      </c>
      <c r="L4" s="9">
        <f t="shared" si="0"/>
        <v>17.427515151515152</v>
      </c>
    </row>
    <row r="5" spans="1:12" ht="51">
      <c r="A5" s="3">
        <f t="shared" si="1"/>
        <v>3</v>
      </c>
      <c r="B5" s="3" t="s">
        <v>49</v>
      </c>
      <c r="C5" s="10" t="s">
        <v>50</v>
      </c>
      <c r="D5" s="10" t="s">
        <v>45</v>
      </c>
      <c r="E5" s="7" t="s">
        <v>11</v>
      </c>
      <c r="F5" s="3">
        <v>234</v>
      </c>
      <c r="G5" s="9">
        <v>29934272.23</v>
      </c>
      <c r="H5" s="3">
        <v>3</v>
      </c>
      <c r="I5" s="9">
        <f>F5*100/660</f>
        <v>35.45454545454545</v>
      </c>
      <c r="J5" s="9">
        <v>1.71</v>
      </c>
      <c r="K5" s="9">
        <v>30</v>
      </c>
      <c r="L5" s="9">
        <f t="shared" si="0"/>
        <v>20.86581818181818</v>
      </c>
    </row>
    <row r="6" spans="1:12" ht="38.25">
      <c r="A6" s="3">
        <f t="shared" si="1"/>
        <v>4</v>
      </c>
      <c r="B6" s="3" t="s">
        <v>43</v>
      </c>
      <c r="C6" s="22" t="s">
        <v>61</v>
      </c>
      <c r="D6" s="22" t="s">
        <v>31</v>
      </c>
      <c r="E6" s="7" t="s">
        <v>11</v>
      </c>
      <c r="F6" s="3">
        <v>386</v>
      </c>
      <c r="G6" s="9">
        <v>58648014.54</v>
      </c>
      <c r="H6" s="3">
        <v>5</v>
      </c>
      <c r="I6" s="9">
        <f>F6*100/660</f>
        <v>58.484848484848484</v>
      </c>
      <c r="J6" s="9">
        <v>3.35</v>
      </c>
      <c r="K6" s="9">
        <v>50</v>
      </c>
      <c r="L6" s="9">
        <f t="shared" si="0"/>
        <v>34.733939393939394</v>
      </c>
    </row>
    <row r="7" spans="1:12" ht="38.25">
      <c r="A7" s="3">
        <f t="shared" si="1"/>
        <v>5</v>
      </c>
      <c r="B7" s="3" t="s">
        <v>2</v>
      </c>
      <c r="C7" s="10" t="s">
        <v>61</v>
      </c>
      <c r="D7" s="10" t="s">
        <v>31</v>
      </c>
      <c r="E7" s="7" t="s">
        <v>11</v>
      </c>
      <c r="F7" s="3">
        <v>660</v>
      </c>
      <c r="G7" s="9">
        <v>76156307.67</v>
      </c>
      <c r="H7" s="3">
        <v>5</v>
      </c>
      <c r="I7" s="9">
        <v>100</v>
      </c>
      <c r="J7" s="9">
        <v>4.34</v>
      </c>
      <c r="K7" s="9">
        <v>50</v>
      </c>
      <c r="L7" s="9">
        <f t="shared" si="0"/>
        <v>51.736000000000004</v>
      </c>
    </row>
    <row r="8" spans="1:12" ht="38.25">
      <c r="A8" s="3">
        <f t="shared" si="1"/>
        <v>6</v>
      </c>
      <c r="B8" s="3" t="s">
        <v>3</v>
      </c>
      <c r="C8" s="10" t="s">
        <v>61</v>
      </c>
      <c r="D8" s="10" t="s">
        <v>31</v>
      </c>
      <c r="E8" s="7" t="s">
        <v>11</v>
      </c>
      <c r="F8" s="3">
        <v>256</v>
      </c>
      <c r="G8" s="9">
        <v>27126705.39</v>
      </c>
      <c r="H8" s="3">
        <v>5</v>
      </c>
      <c r="I8" s="9">
        <f aca="true" t="shared" si="2" ref="I8:I19">F8*100/660</f>
        <v>38.78787878787879</v>
      </c>
      <c r="J8" s="9">
        <v>1.55</v>
      </c>
      <c r="K8" s="9">
        <v>50</v>
      </c>
      <c r="L8" s="9">
        <f t="shared" si="0"/>
        <v>26.135151515151517</v>
      </c>
    </row>
    <row r="9" spans="1:12" ht="38.25">
      <c r="A9" s="3">
        <f t="shared" si="1"/>
        <v>7</v>
      </c>
      <c r="B9" s="3" t="s">
        <v>4</v>
      </c>
      <c r="C9" s="10" t="s">
        <v>61</v>
      </c>
      <c r="D9" s="10" t="s">
        <v>31</v>
      </c>
      <c r="E9" s="7" t="s">
        <v>11</v>
      </c>
      <c r="F9" s="3">
        <v>314</v>
      </c>
      <c r="G9" s="9">
        <v>31872798.04</v>
      </c>
      <c r="H9" s="3">
        <v>5</v>
      </c>
      <c r="I9" s="9">
        <f t="shared" si="2"/>
        <v>47.57575757575758</v>
      </c>
      <c r="J9" s="9">
        <v>1.82</v>
      </c>
      <c r="K9" s="9">
        <v>50</v>
      </c>
      <c r="L9" s="9">
        <f t="shared" si="0"/>
        <v>29.758303030303033</v>
      </c>
    </row>
    <row r="10" spans="1:12" ht="38.25">
      <c r="A10" s="3">
        <f t="shared" si="1"/>
        <v>8</v>
      </c>
      <c r="B10" s="3" t="s">
        <v>5</v>
      </c>
      <c r="C10" s="11" t="s">
        <v>62</v>
      </c>
      <c r="D10" s="11" t="s">
        <v>32</v>
      </c>
      <c r="E10" s="7" t="s">
        <v>11</v>
      </c>
      <c r="F10" s="3">
        <v>221</v>
      </c>
      <c r="G10" s="9">
        <v>283170555.5</v>
      </c>
      <c r="H10" s="3">
        <v>4</v>
      </c>
      <c r="I10" s="9">
        <f t="shared" si="2"/>
        <v>33.484848484848484</v>
      </c>
      <c r="J10" s="9">
        <v>16.15</v>
      </c>
      <c r="K10" s="9">
        <v>40</v>
      </c>
      <c r="L10" s="9">
        <f t="shared" si="0"/>
        <v>27.853939393939392</v>
      </c>
    </row>
    <row r="11" spans="1:12" ht="38.25">
      <c r="A11" s="3">
        <f t="shared" si="1"/>
        <v>9</v>
      </c>
      <c r="B11" s="3" t="s">
        <v>6</v>
      </c>
      <c r="C11" s="11" t="s">
        <v>62</v>
      </c>
      <c r="D11" s="11" t="s">
        <v>32</v>
      </c>
      <c r="E11" s="7" t="s">
        <v>11</v>
      </c>
      <c r="F11" s="3">
        <v>113</v>
      </c>
      <c r="G11" s="9">
        <v>18341947.43</v>
      </c>
      <c r="H11" s="3">
        <v>3</v>
      </c>
      <c r="I11" s="9">
        <f t="shared" si="2"/>
        <v>17.12121212121212</v>
      </c>
      <c r="J11" s="9">
        <v>1.05</v>
      </c>
      <c r="K11" s="9">
        <v>30</v>
      </c>
      <c r="L11" s="9">
        <f t="shared" si="0"/>
        <v>13.26848484848485</v>
      </c>
    </row>
    <row r="12" spans="1:12" ht="38.25">
      <c r="A12" s="3">
        <f t="shared" si="1"/>
        <v>10</v>
      </c>
      <c r="B12" s="3" t="s">
        <v>63</v>
      </c>
      <c r="C12" s="11" t="s">
        <v>62</v>
      </c>
      <c r="D12" s="11" t="s">
        <v>32</v>
      </c>
      <c r="E12" s="7" t="s">
        <v>11</v>
      </c>
      <c r="F12" s="3">
        <v>97</v>
      </c>
      <c r="G12" s="9">
        <v>6303786.28</v>
      </c>
      <c r="H12" s="3">
        <v>2</v>
      </c>
      <c r="I12" s="9">
        <f t="shared" si="2"/>
        <v>14.696969696969697</v>
      </c>
      <c r="J12" s="9">
        <v>0.36</v>
      </c>
      <c r="K12" s="9">
        <v>20</v>
      </c>
      <c r="L12" s="9">
        <f t="shared" si="0"/>
        <v>10.022787878787877</v>
      </c>
    </row>
    <row r="13" spans="1:12" ht="38.25">
      <c r="A13" s="3">
        <f t="shared" si="1"/>
        <v>11</v>
      </c>
      <c r="B13" s="3" t="s">
        <v>53</v>
      </c>
      <c r="C13" s="10" t="s">
        <v>54</v>
      </c>
      <c r="D13" s="10" t="s">
        <v>64</v>
      </c>
      <c r="E13" s="7" t="s">
        <v>11</v>
      </c>
      <c r="F13" s="3">
        <v>31</v>
      </c>
      <c r="G13" s="9">
        <v>2886658.68</v>
      </c>
      <c r="H13" s="3">
        <v>7</v>
      </c>
      <c r="I13" s="9">
        <f t="shared" si="2"/>
        <v>4.696969696969697</v>
      </c>
      <c r="J13" s="9">
        <v>0.16</v>
      </c>
      <c r="K13" s="9">
        <v>70</v>
      </c>
      <c r="L13" s="9">
        <f t="shared" si="0"/>
        <v>15.942787878787879</v>
      </c>
    </row>
    <row r="14" spans="1:12" ht="51">
      <c r="A14" s="3">
        <f t="shared" si="1"/>
        <v>12</v>
      </c>
      <c r="B14" s="3" t="s">
        <v>48</v>
      </c>
      <c r="C14" s="10" t="s">
        <v>13</v>
      </c>
      <c r="D14" s="10" t="s">
        <v>14</v>
      </c>
      <c r="E14" s="7" t="s">
        <v>15</v>
      </c>
      <c r="F14" s="3">
        <v>53</v>
      </c>
      <c r="G14" s="9">
        <v>181481245.09</v>
      </c>
      <c r="H14" s="3">
        <v>10</v>
      </c>
      <c r="I14" s="9">
        <f t="shared" si="2"/>
        <v>8.030303030303031</v>
      </c>
      <c r="J14" s="9">
        <v>10.35</v>
      </c>
      <c r="K14" s="9">
        <v>100</v>
      </c>
      <c r="L14" s="9">
        <f t="shared" si="0"/>
        <v>27.35212121212121</v>
      </c>
    </row>
    <row r="15" spans="1:12" ht="51">
      <c r="A15" s="3">
        <f t="shared" si="1"/>
        <v>13</v>
      </c>
      <c r="B15" s="3" t="s">
        <v>7</v>
      </c>
      <c r="C15" s="10" t="s">
        <v>13</v>
      </c>
      <c r="D15" s="10" t="s">
        <v>14</v>
      </c>
      <c r="E15" s="7" t="s">
        <v>15</v>
      </c>
      <c r="F15" s="3">
        <v>106</v>
      </c>
      <c r="G15" s="9">
        <v>103246050.36</v>
      </c>
      <c r="H15" s="3">
        <v>9</v>
      </c>
      <c r="I15" s="9">
        <f t="shared" si="2"/>
        <v>16.060606060606062</v>
      </c>
      <c r="J15" s="9">
        <v>5.89</v>
      </c>
      <c r="K15" s="9">
        <v>90</v>
      </c>
      <c r="L15" s="9">
        <f t="shared" si="0"/>
        <v>26.780242424242424</v>
      </c>
    </row>
    <row r="16" spans="1:12" ht="51">
      <c r="A16" s="3">
        <f t="shared" si="1"/>
        <v>14</v>
      </c>
      <c r="B16" s="3" t="s">
        <v>47</v>
      </c>
      <c r="C16" s="10" t="s">
        <v>13</v>
      </c>
      <c r="D16" s="10" t="s">
        <v>14</v>
      </c>
      <c r="E16" s="7" t="s">
        <v>42</v>
      </c>
      <c r="F16" s="3">
        <v>11</v>
      </c>
      <c r="G16" s="9">
        <v>640506035.55</v>
      </c>
      <c r="H16" s="3">
        <v>6</v>
      </c>
      <c r="I16" s="9">
        <f t="shared" si="2"/>
        <v>1.6666666666666667</v>
      </c>
      <c r="J16" s="9">
        <v>36.54</v>
      </c>
      <c r="K16" s="9">
        <v>60</v>
      </c>
      <c r="L16" s="9">
        <f t="shared" si="0"/>
        <v>27.282666666666664</v>
      </c>
    </row>
    <row r="17" spans="1:12" ht="51">
      <c r="A17" s="3">
        <f t="shared" si="1"/>
        <v>15</v>
      </c>
      <c r="B17" s="3" t="s">
        <v>46</v>
      </c>
      <c r="C17" s="10" t="s">
        <v>13</v>
      </c>
      <c r="D17" s="10" t="s">
        <v>14</v>
      </c>
      <c r="E17" s="7" t="s">
        <v>42</v>
      </c>
      <c r="F17" s="3">
        <v>27</v>
      </c>
      <c r="G17" s="9">
        <v>657503617.23</v>
      </c>
      <c r="H17" s="3">
        <v>10</v>
      </c>
      <c r="I17" s="9">
        <f t="shared" si="2"/>
        <v>4.090909090909091</v>
      </c>
      <c r="J17" s="9">
        <v>37.51</v>
      </c>
      <c r="K17" s="9">
        <v>100</v>
      </c>
      <c r="L17" s="9">
        <f t="shared" si="0"/>
        <v>36.64036363636363</v>
      </c>
    </row>
    <row r="18" spans="1:12" ht="51">
      <c r="A18" s="3">
        <f t="shared" si="1"/>
        <v>16</v>
      </c>
      <c r="B18" s="3" t="s">
        <v>41</v>
      </c>
      <c r="C18" s="10" t="s">
        <v>13</v>
      </c>
      <c r="D18" s="10" t="s">
        <v>14</v>
      </c>
      <c r="E18" s="7" t="s">
        <v>42</v>
      </c>
      <c r="F18" s="3">
        <v>17</v>
      </c>
      <c r="G18" s="9">
        <v>1753082894.36</v>
      </c>
      <c r="H18" s="3">
        <v>9</v>
      </c>
      <c r="I18" s="9">
        <f t="shared" si="2"/>
        <v>2.5757575757575757</v>
      </c>
      <c r="J18" s="9">
        <v>100</v>
      </c>
      <c r="K18" s="9">
        <v>90</v>
      </c>
      <c r="L18" s="9">
        <f t="shared" si="0"/>
        <v>59.030303030303024</v>
      </c>
    </row>
    <row r="19" spans="1:12" ht="51">
      <c r="A19" s="3">
        <f t="shared" si="1"/>
        <v>17</v>
      </c>
      <c r="B19" s="3" t="s">
        <v>56</v>
      </c>
      <c r="C19" s="10" t="s">
        <v>13</v>
      </c>
      <c r="D19" s="10" t="s">
        <v>14</v>
      </c>
      <c r="E19" s="7" t="s">
        <v>42</v>
      </c>
      <c r="F19" s="3">
        <v>6</v>
      </c>
      <c r="G19" s="9">
        <v>254846330.53</v>
      </c>
      <c r="H19" s="3">
        <v>5</v>
      </c>
      <c r="I19" s="9">
        <f t="shared" si="2"/>
        <v>0.9090909090909091</v>
      </c>
      <c r="J19" s="9">
        <v>14.54</v>
      </c>
      <c r="K19" s="9">
        <v>50</v>
      </c>
      <c r="L19" s="9">
        <f t="shared" si="0"/>
        <v>16.179636363636362</v>
      </c>
    </row>
    <row r="21" spans="1:12" ht="12.75">
      <c r="A21" s="111" t="s">
        <v>26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2.75">
      <c r="A22" s="112" t="s">
        <v>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ht="13.5" customHeight="1"/>
    <row r="24" ht="10.5" customHeight="1"/>
  </sheetData>
  <sheetProtection/>
  <mergeCells count="2">
    <mergeCell ref="A21:L21"/>
    <mergeCell ref="A22:L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75390625" style="38" customWidth="1"/>
    <col min="2" max="2" width="20.75390625" style="38" customWidth="1"/>
    <col min="3" max="3" width="30.00390625" style="41" customWidth="1"/>
    <col min="4" max="4" width="43.625" style="41" customWidth="1"/>
    <col min="5" max="5" width="14.25390625" style="41" customWidth="1"/>
    <col min="6" max="6" width="7.00390625" style="38" customWidth="1"/>
    <col min="7" max="7" width="15.125" style="40" customWidth="1"/>
    <col min="8" max="8" width="12.25390625" style="38" customWidth="1"/>
    <col min="9" max="9" width="13.125" style="40" customWidth="1"/>
    <col min="10" max="10" width="14.125" style="40" customWidth="1"/>
    <col min="11" max="11" width="16.625" style="40" customWidth="1"/>
    <col min="12" max="12" width="12.875" style="40" customWidth="1"/>
    <col min="13" max="16384" width="8.875" style="41" customWidth="1"/>
  </cols>
  <sheetData>
    <row r="1" spans="1:12" ht="12.75">
      <c r="A1" s="12" t="s">
        <v>78</v>
      </c>
      <c r="B1" s="1"/>
      <c r="C1" s="4"/>
      <c r="D1" s="4"/>
      <c r="E1" s="5"/>
      <c r="F1" s="1"/>
      <c r="G1" s="2"/>
      <c r="H1" s="1"/>
      <c r="I1" s="2"/>
      <c r="J1" s="2"/>
      <c r="K1" s="2"/>
      <c r="L1" s="2"/>
    </row>
    <row r="2" spans="1:12" ht="51">
      <c r="A2" s="13" t="s">
        <v>16</v>
      </c>
      <c r="B2" s="13" t="s">
        <v>17</v>
      </c>
      <c r="C2" s="4" t="s">
        <v>8</v>
      </c>
      <c r="D2" s="4" t="s">
        <v>9</v>
      </c>
      <c r="E2" s="5" t="s">
        <v>10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</row>
    <row r="3" spans="1:12" ht="63.75">
      <c r="A3" s="38">
        <v>1</v>
      </c>
      <c r="B3" s="3" t="s">
        <v>0</v>
      </c>
      <c r="C3" s="8" t="s">
        <v>72</v>
      </c>
      <c r="D3" s="8" t="s">
        <v>30</v>
      </c>
      <c r="E3" s="39" t="s">
        <v>11</v>
      </c>
      <c r="F3" s="38">
        <v>997</v>
      </c>
      <c r="G3" s="40">
        <v>110767391.03</v>
      </c>
      <c r="H3" s="38">
        <v>2</v>
      </c>
      <c r="I3" s="40">
        <v>100</v>
      </c>
      <c r="J3" s="40">
        <v>6.1</v>
      </c>
      <c r="K3" s="40">
        <v>20</v>
      </c>
      <c r="L3" s="40">
        <v>46.44</v>
      </c>
    </row>
    <row r="4" spans="1:12" ht="38.25">
      <c r="A4" s="38">
        <f aca="true" t="shared" si="0" ref="A4:A17">A3+1</f>
        <v>2</v>
      </c>
      <c r="B4" s="3" t="s">
        <v>59</v>
      </c>
      <c r="C4" s="10" t="s">
        <v>60</v>
      </c>
      <c r="D4" s="10" t="s">
        <v>31</v>
      </c>
      <c r="E4" s="39" t="s">
        <v>11</v>
      </c>
      <c r="F4" s="38">
        <v>188</v>
      </c>
      <c r="G4" s="40">
        <v>20006811.6</v>
      </c>
      <c r="H4" s="38">
        <v>3</v>
      </c>
      <c r="I4" s="40">
        <v>18.86</v>
      </c>
      <c r="J4" s="40">
        <v>1.1</v>
      </c>
      <c r="K4" s="40">
        <v>30</v>
      </c>
      <c r="L4" s="40">
        <v>13.98</v>
      </c>
    </row>
    <row r="5" spans="1:12" ht="38.25">
      <c r="A5" s="38">
        <f t="shared" si="0"/>
        <v>3</v>
      </c>
      <c r="B5" s="3" t="s">
        <v>49</v>
      </c>
      <c r="C5" s="10" t="s">
        <v>50</v>
      </c>
      <c r="D5" s="10" t="s">
        <v>31</v>
      </c>
      <c r="E5" s="39" t="s">
        <v>11</v>
      </c>
      <c r="F5" s="38">
        <v>168</v>
      </c>
      <c r="G5" s="40">
        <v>17763855.21</v>
      </c>
      <c r="H5" s="38">
        <v>5</v>
      </c>
      <c r="I5" s="40">
        <v>16.85</v>
      </c>
      <c r="J5" s="40">
        <v>0.98</v>
      </c>
      <c r="K5" s="40">
        <v>50</v>
      </c>
      <c r="L5" s="40">
        <v>17.13</v>
      </c>
    </row>
    <row r="6" spans="1:12" ht="38.25">
      <c r="A6" s="38">
        <f t="shared" si="0"/>
        <v>4</v>
      </c>
      <c r="B6" s="3" t="s">
        <v>43</v>
      </c>
      <c r="C6" s="22" t="s">
        <v>74</v>
      </c>
      <c r="D6" s="22" t="s">
        <v>31</v>
      </c>
      <c r="E6" s="39" t="s">
        <v>11</v>
      </c>
      <c r="F6" s="38">
        <v>824</v>
      </c>
      <c r="G6" s="40">
        <v>74244808.25</v>
      </c>
      <c r="H6" s="38">
        <v>6</v>
      </c>
      <c r="I6" s="40">
        <v>82.65</v>
      </c>
      <c r="J6" s="40">
        <v>4.09</v>
      </c>
      <c r="K6" s="40">
        <v>60</v>
      </c>
      <c r="L6" s="40">
        <v>46.7</v>
      </c>
    </row>
    <row r="7" spans="1:12" ht="38.25">
      <c r="A7" s="38">
        <f t="shared" si="0"/>
        <v>5</v>
      </c>
      <c r="B7" s="3" t="s">
        <v>2</v>
      </c>
      <c r="C7" s="10" t="s">
        <v>74</v>
      </c>
      <c r="D7" s="10" t="s">
        <v>31</v>
      </c>
      <c r="E7" s="39" t="s">
        <v>11</v>
      </c>
      <c r="F7" s="38">
        <v>687</v>
      </c>
      <c r="G7" s="40">
        <v>50325306.96</v>
      </c>
      <c r="H7" s="38">
        <v>5</v>
      </c>
      <c r="I7" s="40">
        <v>68.91</v>
      </c>
      <c r="J7" s="40">
        <v>2.77</v>
      </c>
      <c r="K7" s="40">
        <v>50</v>
      </c>
      <c r="L7" s="40">
        <v>38.67</v>
      </c>
    </row>
    <row r="8" spans="1:12" ht="38.25">
      <c r="A8" s="38">
        <f t="shared" si="0"/>
        <v>6</v>
      </c>
      <c r="B8" s="3" t="s">
        <v>3</v>
      </c>
      <c r="C8" s="10" t="s">
        <v>74</v>
      </c>
      <c r="D8" s="10" t="s">
        <v>31</v>
      </c>
      <c r="E8" s="39" t="s">
        <v>11</v>
      </c>
      <c r="F8" s="38">
        <v>875</v>
      </c>
      <c r="G8" s="40">
        <v>174453521.16</v>
      </c>
      <c r="H8" s="38">
        <v>4</v>
      </c>
      <c r="I8" s="40">
        <v>87.76</v>
      </c>
      <c r="J8" s="40">
        <v>9.61</v>
      </c>
      <c r="K8" s="40">
        <v>40</v>
      </c>
      <c r="L8" s="40">
        <v>46.95</v>
      </c>
    </row>
    <row r="9" spans="1:12" ht="38.25">
      <c r="A9" s="38">
        <f t="shared" si="0"/>
        <v>7</v>
      </c>
      <c r="B9" s="3" t="s">
        <v>4</v>
      </c>
      <c r="C9" s="10" t="s">
        <v>74</v>
      </c>
      <c r="D9" s="10" t="s">
        <v>31</v>
      </c>
      <c r="E9" s="39" t="s">
        <v>11</v>
      </c>
      <c r="F9" s="38">
        <v>349</v>
      </c>
      <c r="G9" s="40">
        <v>48765325.43</v>
      </c>
      <c r="H9" s="38">
        <v>5</v>
      </c>
      <c r="I9" s="40">
        <v>35.01</v>
      </c>
      <c r="J9" s="40">
        <v>2.69</v>
      </c>
      <c r="K9" s="40">
        <v>50</v>
      </c>
      <c r="L9" s="40">
        <v>25.08</v>
      </c>
    </row>
    <row r="10" spans="1:12" ht="38.25">
      <c r="A10" s="38">
        <f t="shared" si="0"/>
        <v>8</v>
      </c>
      <c r="B10" s="3" t="s">
        <v>5</v>
      </c>
      <c r="C10" s="10" t="s">
        <v>12</v>
      </c>
      <c r="D10" s="10" t="s">
        <v>32</v>
      </c>
      <c r="E10" s="39" t="s">
        <v>11</v>
      </c>
      <c r="F10" s="38">
        <v>197</v>
      </c>
      <c r="G10" s="40">
        <v>19685579.96</v>
      </c>
      <c r="H10" s="38">
        <v>4</v>
      </c>
      <c r="I10" s="40">
        <v>19.76</v>
      </c>
      <c r="J10" s="40">
        <v>1.08</v>
      </c>
      <c r="K10" s="40">
        <v>40</v>
      </c>
      <c r="L10" s="40">
        <v>16.34</v>
      </c>
    </row>
    <row r="11" spans="1:12" ht="38.25">
      <c r="A11" s="38">
        <f t="shared" si="0"/>
        <v>9</v>
      </c>
      <c r="B11" s="3" t="s">
        <v>6</v>
      </c>
      <c r="C11" s="10" t="s">
        <v>12</v>
      </c>
      <c r="D11" s="10" t="s">
        <v>32</v>
      </c>
      <c r="E11" s="39" t="s">
        <v>11</v>
      </c>
      <c r="F11" s="38">
        <v>259</v>
      </c>
      <c r="G11" s="40">
        <v>210249096.46</v>
      </c>
      <c r="H11" s="38">
        <v>3</v>
      </c>
      <c r="I11" s="40">
        <v>25.98</v>
      </c>
      <c r="J11" s="40">
        <v>11.58</v>
      </c>
      <c r="K11" s="40">
        <v>30</v>
      </c>
      <c r="L11" s="40">
        <v>21.02</v>
      </c>
    </row>
    <row r="12" spans="1:12" ht="38.25">
      <c r="A12" s="38">
        <f t="shared" si="0"/>
        <v>10</v>
      </c>
      <c r="B12" s="3" t="s">
        <v>63</v>
      </c>
      <c r="C12" s="10" t="s">
        <v>12</v>
      </c>
      <c r="D12" s="10" t="s">
        <v>32</v>
      </c>
      <c r="E12" s="39" t="s">
        <v>11</v>
      </c>
      <c r="F12" s="38">
        <v>91</v>
      </c>
      <c r="G12" s="40">
        <v>35451517.2</v>
      </c>
      <c r="H12" s="38">
        <v>3</v>
      </c>
      <c r="I12" s="40">
        <v>9.13</v>
      </c>
      <c r="J12" s="40">
        <v>1.95</v>
      </c>
      <c r="K12" s="40">
        <v>30</v>
      </c>
      <c r="L12" s="40">
        <v>10.43</v>
      </c>
    </row>
    <row r="13" spans="1:12" ht="38.25">
      <c r="A13" s="38">
        <f t="shared" si="0"/>
        <v>11</v>
      </c>
      <c r="B13" s="3" t="s">
        <v>48</v>
      </c>
      <c r="C13" s="10" t="s">
        <v>13</v>
      </c>
      <c r="D13" s="10" t="s">
        <v>14</v>
      </c>
      <c r="E13" s="39" t="s">
        <v>15</v>
      </c>
      <c r="F13" s="38">
        <v>158</v>
      </c>
      <c r="G13" s="40">
        <v>404166297.59</v>
      </c>
      <c r="H13" s="38">
        <v>9</v>
      </c>
      <c r="I13" s="40">
        <v>15.85</v>
      </c>
      <c r="J13" s="40">
        <v>22.26</v>
      </c>
      <c r="K13" s="40">
        <v>90</v>
      </c>
      <c r="L13" s="40">
        <v>33.24</v>
      </c>
    </row>
    <row r="14" spans="1:12" ht="38.25">
      <c r="A14" s="38">
        <f t="shared" si="0"/>
        <v>12</v>
      </c>
      <c r="B14" s="3" t="s">
        <v>7</v>
      </c>
      <c r="C14" s="10" t="s">
        <v>13</v>
      </c>
      <c r="D14" s="10" t="s">
        <v>14</v>
      </c>
      <c r="E14" s="39" t="s">
        <v>15</v>
      </c>
      <c r="F14" s="38">
        <v>361</v>
      </c>
      <c r="G14" s="40">
        <v>530118930.95</v>
      </c>
      <c r="H14" s="38">
        <v>9</v>
      </c>
      <c r="I14" s="40">
        <v>36.21</v>
      </c>
      <c r="J14" s="40">
        <v>29.2</v>
      </c>
      <c r="K14" s="40">
        <v>90</v>
      </c>
      <c r="L14" s="40">
        <v>44.16</v>
      </c>
    </row>
    <row r="15" spans="1:12" ht="38.25">
      <c r="A15" s="38">
        <f t="shared" si="0"/>
        <v>13</v>
      </c>
      <c r="B15" s="3" t="s">
        <v>46</v>
      </c>
      <c r="C15" s="10" t="s">
        <v>13</v>
      </c>
      <c r="D15" s="10" t="s">
        <v>14</v>
      </c>
      <c r="E15" s="39" t="s">
        <v>42</v>
      </c>
      <c r="F15" s="38">
        <v>38</v>
      </c>
      <c r="G15" s="40">
        <v>1163569859.26</v>
      </c>
      <c r="H15" s="38">
        <v>10</v>
      </c>
      <c r="I15" s="40">
        <v>3.81</v>
      </c>
      <c r="J15" s="40">
        <v>64.09</v>
      </c>
      <c r="K15" s="40">
        <v>100</v>
      </c>
      <c r="L15" s="40">
        <v>47.16</v>
      </c>
    </row>
    <row r="16" spans="1:12" ht="38.25">
      <c r="A16" s="38">
        <f t="shared" si="0"/>
        <v>14</v>
      </c>
      <c r="B16" s="3" t="s">
        <v>41</v>
      </c>
      <c r="C16" s="10" t="s">
        <v>13</v>
      </c>
      <c r="D16" s="10" t="s">
        <v>14</v>
      </c>
      <c r="E16" s="39" t="s">
        <v>42</v>
      </c>
      <c r="F16" s="38">
        <v>22</v>
      </c>
      <c r="G16" s="40">
        <v>1815571392.51</v>
      </c>
      <c r="H16" s="38">
        <v>7</v>
      </c>
      <c r="I16" s="40">
        <v>2.21</v>
      </c>
      <c r="J16" s="40">
        <v>100</v>
      </c>
      <c r="K16" s="40">
        <v>70</v>
      </c>
      <c r="L16" s="40">
        <v>54.88</v>
      </c>
    </row>
    <row r="17" spans="1:12" ht="38.25">
      <c r="A17" s="38">
        <f t="shared" si="0"/>
        <v>15</v>
      </c>
      <c r="B17" s="3" t="s">
        <v>56</v>
      </c>
      <c r="C17" s="10" t="s">
        <v>13</v>
      </c>
      <c r="D17" s="10" t="s">
        <v>14</v>
      </c>
      <c r="E17" s="39" t="s">
        <v>42</v>
      </c>
      <c r="F17" s="38">
        <v>2</v>
      </c>
      <c r="G17" s="40">
        <v>962532127.88</v>
      </c>
      <c r="H17" s="38">
        <v>3</v>
      </c>
      <c r="I17" s="40">
        <v>0.2</v>
      </c>
      <c r="J17" s="40">
        <v>53.02</v>
      </c>
      <c r="K17" s="40">
        <v>30</v>
      </c>
      <c r="L17" s="40">
        <v>27.29</v>
      </c>
    </row>
    <row r="18" spans="2:5" ht="12.75">
      <c r="B18" s="3"/>
      <c r="C18" s="10"/>
      <c r="D18" s="10"/>
      <c r="E18" s="39"/>
    </row>
    <row r="19" spans="1:12" ht="12.75">
      <c r="A19" s="111" t="s">
        <v>26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112" t="s">
        <v>27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3" spans="2:5" ht="12.75">
      <c r="B23" s="42"/>
      <c r="C23" s="10"/>
      <c r="D23" s="10"/>
      <c r="E23" s="39"/>
    </row>
    <row r="27" spans="2:5" ht="12.75">
      <c r="B27" s="42"/>
      <c r="C27" s="10"/>
      <c r="D27" s="10"/>
      <c r="E27" s="39"/>
    </row>
    <row r="28" spans="3:4" ht="12.75">
      <c r="C28" s="43"/>
      <c r="D28" s="43"/>
    </row>
    <row r="29" spans="3:4" ht="12.75">
      <c r="C29" s="43"/>
      <c r="D29" s="43"/>
    </row>
    <row r="30" spans="3:4" ht="12.75">
      <c r="C30" s="43"/>
      <c r="D30" s="43"/>
    </row>
    <row r="31" spans="3:4" ht="12.75">
      <c r="C31" s="43"/>
      <c r="D31" s="43"/>
    </row>
    <row r="32" spans="3:4" ht="12.75">
      <c r="C32" s="43"/>
      <c r="D32" s="43"/>
    </row>
    <row r="33" spans="3:4" ht="12.75">
      <c r="C33" s="43"/>
      <c r="D33" s="43"/>
    </row>
    <row r="34" spans="3:4" ht="12.75">
      <c r="C34" s="43"/>
      <c r="D34" s="43"/>
    </row>
    <row r="35" spans="3:4" ht="12.75">
      <c r="C35" s="43"/>
      <c r="D35" s="43"/>
    </row>
  </sheetData>
  <sheetProtection/>
  <mergeCells count="2">
    <mergeCell ref="A19:L19"/>
    <mergeCell ref="A20:L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Chernobaev N.</dc:creator>
  <cp:keywords/>
  <dc:description/>
  <cp:lastModifiedBy>Антонов Владимир Александрович</cp:lastModifiedBy>
  <dcterms:created xsi:type="dcterms:W3CDTF">2009-01-11T10:19:51Z</dcterms:created>
  <dcterms:modified xsi:type="dcterms:W3CDTF">2016-01-12T13:47:45Z</dcterms:modified>
  <cp:category/>
  <cp:version/>
  <cp:contentType/>
  <cp:contentStatus/>
</cp:coreProperties>
</file>